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05" windowWidth="20220" windowHeight="9105" tabRatio="889" activeTab="1"/>
  </bookViews>
  <sheets>
    <sheet name="02_Mauer- u. nebenar" sheetId="1" r:id="rId1"/>
    <sheet name="03_Schlosserarbeiten" sheetId="2" r:id="rId2"/>
    <sheet name="04_Malerarbeiten" sheetId="3" r:id="rId3"/>
    <sheet name="05_Boden" sheetId="4" r:id="rId4"/>
    <sheet name="07_Zimm_Dachdecken" sheetId="5" r:id="rId5"/>
    <sheet name="08_Spengler" sheetId="6" r:id="rId6"/>
    <sheet name="09_Holz" sheetId="7" r:id="rId7"/>
    <sheet name="12_Verglasungsarbeiten" sheetId="8" r:id="rId8"/>
    <sheet name="16_Aufzugsanlage" sheetId="9" r:id="rId9"/>
    <sheet name="Gesamttabelle arch" sheetId="10" r:id="rId10"/>
    <sheet name="Gesamttabelle" sheetId="11" r:id="rId11"/>
  </sheets>
  <definedNames>
    <definedName name="_xlnm.Print_Area" localSheetId="0">'02_Mauer- u. nebenar'!$A$1:$I$225</definedName>
    <definedName name="_xlnm.Print_Area" localSheetId="1">'03_Schlosserarbeiten'!$A$1:$I$79</definedName>
    <definedName name="_xlnm.Print_Area" localSheetId="2">'04_Malerarbeiten'!$A$1:$I$26</definedName>
    <definedName name="_xlnm.Print_Area" localSheetId="3">'05_Boden'!$A$1:$I$57</definedName>
    <definedName name="_xlnm.Print_Area" localSheetId="4">'07_Zimm_Dachdecken'!$A$1:$I$44</definedName>
    <definedName name="_xlnm.Print_Area" localSheetId="5">'08_Spengler'!$A$1:$I$43</definedName>
    <definedName name="_xlnm.Print_Area" localSheetId="6">'09_Holz'!$A$1:$I$37</definedName>
    <definedName name="_xlnm.Print_Area" localSheetId="7">'12_Verglasungsarbeiten'!$A$1:$I$10</definedName>
    <definedName name="_xlnm.Print_Area" localSheetId="8">'16_Aufzugsanlage'!$A$1:$I$7</definedName>
    <definedName name="_xlnm.Print_Area" localSheetId="10">'Gesamttabelle'!$A$1:$C$16</definedName>
    <definedName name="_xlnm.Print_Area" localSheetId="9">'Gesamttabelle arch'!$A$1:$C$23</definedName>
    <definedName name="_xlnm.Print_Titles" localSheetId="0">'02_Mauer- u. nebenar'!$1:$1</definedName>
    <definedName name="_xlnm.Print_Titles" localSheetId="1">'03_Schlosserarbeiten'!$1:$1</definedName>
    <definedName name="_xlnm.Print_Titles" localSheetId="2">'04_Malerarbeiten'!$1:$1</definedName>
    <definedName name="_xlnm.Print_Titles" localSheetId="3">'05_Boden'!$1:$1</definedName>
    <definedName name="_xlnm.Print_Titles" localSheetId="4">'07_Zimm_Dachdecken'!$1:$1</definedName>
    <definedName name="_xlnm.Print_Titles" localSheetId="5">'08_Spengler'!$1:$1</definedName>
    <definedName name="_xlnm.Print_Titles" localSheetId="6">'09_Holz'!$1:$1</definedName>
    <definedName name="_xlnm.Print_Titles" localSheetId="7">'12_Verglasungsarbeiten'!$1:$1</definedName>
    <definedName name="_xlnm.Print_Titles" localSheetId="8">'16_Aufzugsanlage'!$1:$1</definedName>
  </definedNames>
  <calcPr fullCalcOnLoad="1"/>
</workbook>
</file>

<file path=xl/sharedStrings.xml><?xml version="1.0" encoding="utf-8"?>
<sst xmlns="http://schemas.openxmlformats.org/spreadsheetml/2006/main" count="984" uniqueCount="665">
  <si>
    <t xml:space="preserve"> 09.05.01</t>
  </si>
  <si>
    <t xml:space="preserve"> 09.05.02</t>
  </si>
  <si>
    <t xml:space="preserve"> 09.06</t>
  </si>
  <si>
    <t xml:space="preserve"> 09.07</t>
  </si>
  <si>
    <t>Automatische Torantrieb</t>
  </si>
  <si>
    <t>SCHACHTABDECKUNGEN UND GITTERROSTE</t>
  </si>
  <si>
    <t>WÄRMEDÄMMUNGEN</t>
  </si>
  <si>
    <t xml:space="preserve"> 02.04.01.02</t>
  </si>
  <si>
    <t>m2</t>
  </si>
  <si>
    <t xml:space="preserve"> 02.02.02.01</t>
  </si>
  <si>
    <t xml:space="preserve"> 02.17.03.02</t>
  </si>
  <si>
    <t xml:space="preserve"> 03</t>
  </si>
  <si>
    <t xml:space="preserve"> 03.01</t>
  </si>
  <si>
    <t>Hinterfüllen mit RB-Granulat 0/70: (Nr. 531)</t>
  </si>
  <si>
    <t xml:space="preserve"> 04</t>
  </si>
  <si>
    <t xml:space="preserve"> 04.01</t>
  </si>
  <si>
    <t>Betonarbeiten, ohne Schalung und Bewehrung aus Betonstahl:</t>
  </si>
  <si>
    <t>Schaumpolyäthylen-Streifen “L”-förmig, Dicke 8 mm, als Trittschalldämmung, Abwicklung mind. 20 cm</t>
  </si>
  <si>
    <t xml:space="preserve"> 04.03.01.01</t>
  </si>
  <si>
    <t xml:space="preserve"> 02.12.01</t>
  </si>
  <si>
    <t xml:space="preserve"> 02.12.01.01</t>
  </si>
  <si>
    <t>cad</t>
  </si>
  <si>
    <t xml:space="preserve"> 02.16.05</t>
  </si>
  <si>
    <t xml:space="preserve"> 02.16.05.01</t>
  </si>
  <si>
    <t xml:space="preserve"> 02.12.02</t>
  </si>
  <si>
    <t xml:space="preserve"> 02.12.02.02</t>
  </si>
  <si>
    <t xml:space="preserve"> 02.12.02.04</t>
  </si>
  <si>
    <t xml:space="preserve"> 02.16.05.04</t>
  </si>
  <si>
    <t>c) für Balkone, Loggien und als Brüstungselement vor Fenstertüren (Profile C60, T60, L60)</t>
  </si>
  <si>
    <t>Boden planieren</t>
  </si>
  <si>
    <t xml:space="preserve"> 02.02.04.01</t>
  </si>
  <si>
    <t xml:space="preserve"> 02.02.04.03</t>
  </si>
  <si>
    <t>a) maschinell mit Abtransport</t>
  </si>
  <si>
    <t>b) maschinell</t>
  </si>
  <si>
    <t>SUMME</t>
  </si>
  <si>
    <t xml:space="preserve"> 02.02</t>
  </si>
  <si>
    <t xml:space="preserve"> 02.02.01.01</t>
  </si>
  <si>
    <t xml:space="preserve"> 02.07.01.03</t>
  </si>
  <si>
    <t>Aufpreis für Feuerverzinkung</t>
  </si>
  <si>
    <t xml:space="preserve"> 02.17.05.02</t>
  </si>
  <si>
    <t>WÄRME- UND SCHALLDÄMMUNGEN</t>
  </si>
  <si>
    <t xml:space="preserve"> 02.04.03</t>
  </si>
  <si>
    <t xml:space="preserve"> 05.09.03</t>
  </si>
  <si>
    <t xml:space="preserve"> 05.02.04</t>
  </si>
  <si>
    <t xml:space="preserve"> 07.01</t>
  </si>
  <si>
    <t xml:space="preserve"> 02.04.01</t>
  </si>
  <si>
    <t>RUNDSTAHL</t>
  </si>
  <si>
    <t xml:space="preserve"> 05.02.02</t>
  </si>
  <si>
    <t xml:space="preserve"> 05.06.09</t>
  </si>
  <si>
    <t>d)* Plattenstärke 14 cm</t>
  </si>
  <si>
    <t>ABDICHTUNGEN</t>
  </si>
  <si>
    <t>Akkust. Schalldämmschicht für Wohnungstrennwände - liefern und verlegen von vorgefertigten,modularen Paneelen mit Falz auf allen vier Seiten,bestehend aus recycletem Gummi, Dichte1.300kg/m³,Dicke:3mm, beidseitige Verkleidung der Paneele mit Steinwolle, Mindestdichte110kg/m³, Mindestgesamtgewicht 9,10kg/m². Verlegen nach Anweisungen der Herstellerfirma. Ausführung gemäß Zeichnung. Inbegriffen sind die Befestigungsstoffe, die Reinigung des Untergrundes, das Ausbilden der Aufbordungen, der Verschnitt, die Gerüste, sowie jede sonst noch erforderliche Nebenleistung.Schalldämmmaß: mind. 23 dB; Gesamtdicke: mm 43 :Typ Geogum R der Firma "Ghirotto Edilizia" oder gleichwertiges</t>
  </si>
  <si>
    <t>Zement-Estrich zum Verlegen von Fußböden (auch in Gefälle) und/oder Schutz von Abdichtungen, Rck ³ 20 N/mm2, mit Metallarmierung (Nr. 314)</t>
  </si>
  <si>
    <t xml:space="preserve"> 02.17.10.01</t>
  </si>
  <si>
    <t xml:space="preserve"> 02.17.10.02</t>
  </si>
  <si>
    <t>Wärmeschutz-Isolierglas U = 0,6 W/m²K:</t>
  </si>
  <si>
    <t>SONSTIGES</t>
  </si>
  <si>
    <t>b) Dicke: 12 cm für Balkone</t>
  </si>
  <si>
    <t xml:space="preserve"> 16.01.02</t>
  </si>
  <si>
    <t xml:space="preserve"> 12.01.02.02*</t>
  </si>
  <si>
    <t xml:space="preserve"> 03.01.01.01</t>
  </si>
  <si>
    <t>Revisionstüren aus Stahlblech für Schacht am Aufzug, Abmessungen 42 x 210 cm, liefern und montieren, Ausführung gem. Zeichnung, incl. aller notwendigen Beschläge, Befestigungselemente, Türgriff und aller sonst noch notwendigen Nebenleistungen</t>
  </si>
  <si>
    <t xml:space="preserve"> 03.02.02.01</t>
  </si>
  <si>
    <t>d) Gesamthöhe = 25 cm</t>
  </si>
  <si>
    <t xml:space="preserve"> 02.16.06.03</t>
  </si>
  <si>
    <t>%</t>
  </si>
  <si>
    <t xml:space="preserve"> 02.17.09.02</t>
  </si>
  <si>
    <t xml:space="preserve"> 03.08.01.03*</t>
  </si>
  <si>
    <t>09.02.01.06.d *</t>
  </si>
  <si>
    <t xml:space="preserve"> 02.04.01.01</t>
  </si>
  <si>
    <t xml:space="preserve"> 02.04.04.02</t>
  </si>
  <si>
    <t xml:space="preserve"> 02.07</t>
  </si>
  <si>
    <t xml:space="preserve"> 02.07.01</t>
  </si>
  <si>
    <t xml:space="preserve"> 03.06.03.06</t>
  </si>
  <si>
    <t xml:space="preserve"> 03.07</t>
  </si>
  <si>
    <t xml:space="preserve"> 04.01.02.01</t>
  </si>
  <si>
    <t xml:space="preserve"> 03.08.01.01</t>
  </si>
  <si>
    <t xml:space="preserve"> 04.01.02.02</t>
  </si>
  <si>
    <t xml:space="preserve"> 02.17.08.01</t>
  </si>
  <si>
    <t>Absturzsicherung Dach</t>
  </si>
  <si>
    <t xml:space="preserve"> 03.06.01</t>
  </si>
  <si>
    <t xml:space="preserve"> 03.06.01.01</t>
  </si>
  <si>
    <t xml:space="preserve"> 02.04.04.01</t>
  </si>
  <si>
    <t xml:space="preserve"> 02.09.01.02</t>
  </si>
  <si>
    <t>Anfüllen mit Aushubmaterial: (Nr. 530)</t>
  </si>
  <si>
    <t>c) maschinell, Tiefe bis zu 2,0 m</t>
  </si>
  <si>
    <t xml:space="preserve"> 02.09.01.03</t>
  </si>
  <si>
    <t xml:space="preserve"> 02.07.01.01*</t>
  </si>
  <si>
    <t>a) Dicke: 10 cm</t>
  </si>
  <si>
    <t xml:space="preserve"> 08.05.03.01</t>
  </si>
  <si>
    <t xml:space="preserve"> 08.05.03.02</t>
  </si>
  <si>
    <t xml:space="preserve"> 08.06.03.01</t>
  </si>
  <si>
    <t xml:space="preserve"> 02.04.03.01</t>
  </si>
  <si>
    <t xml:space="preserve"> 02.02.03.01</t>
  </si>
  <si>
    <t xml:space="preserve"> 02.02.04.05</t>
  </si>
  <si>
    <t xml:space="preserve"> 02.04</t>
  </si>
  <si>
    <t xml:space="preserve"> 03.02</t>
  </si>
  <si>
    <t xml:space="preserve"> 02.17.05</t>
  </si>
  <si>
    <t xml:space="preserve"> 02.17.05.03</t>
  </si>
  <si>
    <t xml:space="preserve"> 02.18.05</t>
  </si>
  <si>
    <t xml:space="preserve"> 02.18.06</t>
  </si>
  <si>
    <t>Aufpreis für die Abdichtung der Fundamentplatte und der Mauern aus Beton ( Ausbildung Weisse Wanne). Im Einheitspreis sind alle Aufwendungen zur Lieferung der Materialien wie Zusätze, Bänder für Arbeitsfugen, Elemente für Betonierfugen, Abstandhalter und Elemente für die Durchführung von Leitungen (siehe Plananlage Nr. 2.2), Einbau, sowie die Ausrüstung um die Arbeit nach den Regeln der Technik auszuführen. Der Auftragnehmer muss der BL, rechtzeitig, aus eigener Initiative und auf eigene Kosten, ein Projekt vom Abdichtungssystem der Fundamentplatte und der Mauern aus Beton, das er zu verwenden gedacht, vorlegen. Im Projekt müssen die Ausführungsmodalitäten der Arbeiten angegeben werden.</t>
  </si>
  <si>
    <t>02.12.01.21.</t>
  </si>
  <si>
    <t xml:space="preserve"> 03.06</t>
  </si>
  <si>
    <t>FENSTER UND FENSTERTÜREN AUS HOLZ - ALUMINIUM</t>
  </si>
  <si>
    <t>Trapezblech, nicht wärmegedämmt, feuerverzinkt, Form und Abmessungen
nach Industriestandard</t>
  </si>
  <si>
    <t>Summe der Arbeiten</t>
  </si>
  <si>
    <t xml:space="preserve"> 08.06.03.03</t>
  </si>
  <si>
    <t xml:space="preserve"> 08.07</t>
  </si>
  <si>
    <t xml:space="preserve"> 12.01.02</t>
  </si>
  <si>
    <t xml:space="preserve"> 09.03</t>
  </si>
  <si>
    <t xml:space="preserve">Forsythia x intermedia v 18 h 60-80 </t>
  </si>
  <si>
    <t xml:space="preserve">Hybiscus in Sorten v 18 h 40-60 </t>
  </si>
  <si>
    <t>a) Lichte Öffnung: 800x2000 mm incl. Ausbildung der Lüftungsoberlichte mit Gittern</t>
  </si>
  <si>
    <t>Hauseingangstür  aus Holz: Türform rechteckig mit Pfostenstock und Blindstock, Thermoschiene, liefern und einbauen Haustürform glatt mit Sockelblech flach aufgesetzt, vier Stück 3-teilige Bänder, Winkelschließblech mit Feineinstellung, Schloss 3-Punkt Sicherheitsverriegelung, incl.  Zylinder, 2x12 Schlüssel , Sicherheitsgarnitur mit Ziehschutz in eloxiertem Aluminium. Pfostenstock (min. 80x90 mm), min. 3-fach verleimt, zinkverleimte Kante (min.35 mm stark), Edelfurnier beidseitig (Stärke min. 1,5 mm). Endbehandelt mit für den Aussenbereich geeigneter Grundierung und Lackierung/Imprägnierung. Holzarten: Eiche, Esche, Fichte, Lärche oder RAL nach Wahl. Holzgüte I ohne sichtbare Äste und ohne Farbfehler. Haustür mit Prüfzeugnissen für Luftdurchlässigkeit, Schlagregendichtheit und CE-geprüft. mit Türstopper, Ausführung: glatt längsfurniert. Die Maurerbeihilfen sind inbegriffen. - für Mauerlichten: 1,10/1,20 x 2,10/2,20 m, U &lt;=1,2 W/m2K</t>
  </si>
  <si>
    <t>AUFZUGSANLAGE</t>
  </si>
  <si>
    <t>Putzträger aus Rippenstreckmetall für Wandanschluss; Dicke: 0,2 mm, Gewicht: 0,85 kg/m2 für Wandanschlüsse bei Abdichtungen von Terrassen liefern und an Mauerwerk befestigen. Inbegriffen sind die Befestigungsmittel, die Überdeckungen, der Verschnitt und der Ansetzmörtel: für Abwicklungen bis 50 cm</t>
  </si>
  <si>
    <t>02.09.02.04.a*</t>
  </si>
  <si>
    <t xml:space="preserve">Mineralschaumplatte für Unterseite der Garagendecke und Wände  (Nr. 164) incl. Spachtelung und jeglichem Zubehör gem. Position 02.09.03.02 Vollwärmeschutz   </t>
  </si>
  <si>
    <t xml:space="preserve">Hydrangea in Sorten. v 18 h 30-40 </t>
  </si>
  <si>
    <t xml:space="preserve">Hosta Hyb. in Sorten v 9 </t>
  </si>
  <si>
    <t xml:space="preserve">Lavandula officinalis v 14 </t>
  </si>
  <si>
    <t>Dachsystem  Typ Swisspearl Integral Plan oder gleichwertig für hinterlüftete Dachkonstruktion. Goßformatige, ebene  Faserzementplatten des Typ Swisspearl Integral Plan oder  gleichwertig, Oberflächenveredelung R (Roofing = beständig gegen Witterungseinflüsse und  Schnee) und Werkstoff in der Masse durchgefärbt  Ton in Ton, Farbbeständigkeit &gt;3 gem. ASTM G 155-00, frostbeständig gem. EN 12467 Ktegorie A, Klasse 5, temperaturbeständig von -40°bis +80°, nicht entflammbar, nicht brennbar, Brandklasse A2-s1, Rohdichte 1,8 g/cm3, Wärmeleitzahl 0,546 W/mK, Biegezugfestigkeit 20/28MPa; auf Holzlattung verlegen mit  Selbstbohrschrauben befestigen. Platten bei horizontal laufenden Stößen 100 bis 200  mm überlappen mit systemzugehörigen Fugenblechen und Profilen liefern und montieren. Dachneigung ca. 24°, max. Bezugshöhe 1.200 m, max. Staudruck 1,5 KN/m² , in die Rinne zu entwässern.</t>
  </si>
  <si>
    <t xml:space="preserve"> 09.02</t>
  </si>
  <si>
    <t xml:space="preserve"> 09.02.01</t>
  </si>
  <si>
    <t xml:space="preserve"> 09.02.03</t>
  </si>
  <si>
    <t xml:space="preserve"> 09.02.04</t>
  </si>
  <si>
    <t xml:space="preserve"> 09.02.05</t>
  </si>
  <si>
    <t>Lattungen oder Tragprofile, Lattung für Deckung mit großformatigen, ebenen Faserzementplatten. Latten, Fichte/Tanne, mit Holzschrauben. Querschnitt 30x60 mm Lattenabstand 310 bis 410 mm variabel je nach Bedarf. Traufbretter auf vorhandener Kontra-Lattung befestigen. Inkl. aller erforderlichen Nebenleistungen.</t>
  </si>
  <si>
    <t xml:space="preserve"> 02.17.04.09.a*</t>
  </si>
  <si>
    <t>Wohnungsnummernschild in Acrylglas 6 mm mit 4 Abstandshaltern verchromt silbergrau: Schrift in Digitaldruckklebefolien oder Siebdruck oder gleichwertig, Farbve und Text nach Angaben der Bauleitung links- oder rechtsbündig bzw. mittig, Abmessungen 200 x 200 mm, liefern und gem. Angaben der Bauleitung an Wohnungseingangstüren montieren, incl. Befestigungsystem und aller sonst noch notwendigen Nebenleistungen</t>
  </si>
  <si>
    <t>Lackfarbe - Deckbeschichtung auf Metall außen</t>
  </si>
  <si>
    <t>Bituminöse Tragschicht zur Wiederherstellung Bürgersteig</t>
  </si>
  <si>
    <t>Salix babilonica (Trauerweide) 16/18 Stammumfang</t>
  </si>
  <si>
    <t>Bituminöse Verschleißschicht  zur Wiederherstellung Bürgersteig</t>
  </si>
  <si>
    <t>Dicke: 10,0 cm in 2 Lagen</t>
  </si>
  <si>
    <t>Fenster aus Holz-Aluminium, einflüglig</t>
  </si>
  <si>
    <t>Kellernummernschild, Aluminiumblech 2mm, lackiert, mit Schrift in Digitaldruck-klebefolien oder Siebdruck oder gleichwertig, Farbe und Text nach Angaben der Bauleitung, mittig, Abmessungen 150 x 150 mm  liefern und gem. Angaben der Bauleitung an Kellereingangstüren montieren, incl. Befestigungsystem und aller sonst noch notwendigen Nebenleistungen</t>
  </si>
  <si>
    <t>Grobputz 2 Lagen für verflieste Wände:</t>
  </si>
  <si>
    <t>Tragschicht für Fahrbahn der Rampe aus RB-Granulat 0/32:</t>
  </si>
  <si>
    <t>a) Mehrpreis für jeden cm Mehrdicke im Treppenhaus ( 17cm im EG und 6 cm im OG)</t>
  </si>
  <si>
    <t>Gewaschener Flußkies, weiss, Dicke 10/12 cm für Gebäuderandstreifen und Garten</t>
  </si>
  <si>
    <t>Schotterschicht für Unterbau von Wegen/Terrassen, Parkplatz, Ökoinsel, Fahrradplatz und Sitzplatz</t>
  </si>
  <si>
    <t>Kunststoffdichtungsbahnen aus einer Legierung von flexiblen Polyolefinen (FPO), Produktkode “FPO 01.00.00.”, Dicke 1,5 mm für Decke über UG und zur Dachabdichtung</t>
  </si>
  <si>
    <t>09.06.06.02b*</t>
  </si>
  <si>
    <t>09.06.06.02c*</t>
  </si>
  <si>
    <t>Einfahrtstor,  mit integrierter Fluchttür zur Tiefgarage - incl. Allem Zubehör gem. Türenkatalog PC2 - Typ Firma Mortec oder gleichwertig</t>
  </si>
  <si>
    <t>Plattenbelag aus Gittersteinen, 10-12 cm stark für Parkplätze, Sitzbereich, Fahrradständer und Ökoinsel</t>
  </si>
  <si>
    <t>a) D: cm 6,  für Balkone, Eingangsbereich und Garagendecke, Verlegung im Gefälle</t>
  </si>
  <si>
    <t>Dicke 25 cm (Nr. 300) unter Bodenplatte</t>
  </si>
  <si>
    <t>Fenstertür aus Holz-Aluminium, einflüglig</t>
  </si>
  <si>
    <t>Fenstertür aus Holz-Aluminium, zweiflüglig</t>
  </si>
  <si>
    <t>e) Dicke 0,70 mm, Abwicklung 500 mm</t>
  </si>
  <si>
    <t>Einschubtreppe, als Scherentreppe mit Handbedienung, Treppe aus Aluminium, komplett mit Lukendeckel, einseitigem Handlauf, dreiseitigem Lukenschutzgeländer, für Geschoßhöhen über 2,75 bis 3,00 m; liefern und fachgerecht einbauen.  Inbegriffen sind die Beschläge, das Lukenschloß, die Zugstange, die Befestigungsstoffe, die Abdeckleisten, sowie jede sonst noch erforderliche Nebenleistung Rohbauöffnung: 700x1000-1300 mm, Kastenhöhe 200 mm (standard)</t>
  </si>
  <si>
    <t>RINNEN</t>
  </si>
  <si>
    <t>Firstrinne aus Uginox Querschnitt rechteckig</t>
  </si>
  <si>
    <t>Traufrinne aus Uginox Querschnitt rechteckig - gem. Zeichnung</t>
  </si>
  <si>
    <t>a) Alkydharzlackfarbe RAL 7022  für  Revisionstüren und tagende Struktur Treppengeländer</t>
  </si>
  <si>
    <t>Kombination aus Tisch mit 2 fixen Bänken in Holz, Typ "Gruppe Double Face" , Pircher Garden oder gleichwertig, liefern und montieren</t>
  </si>
  <si>
    <t>Hausnummernschild in Acrylglas 6 mm mit 4 Abstandshaltern verchromt silbergrau: Schrift in Digitaldruckklebefolien oder Siebdruck oder gleichwertig, Farbe und Text nach Angaben der Bauleitung , Abmessungen 300 x 300 mm, liefern und gem. Angaben der Bauleitung am Eingangsportal montieren, incl. Befestigungsystem und aller sonst noch notwendigen Nebenleistungen</t>
  </si>
  <si>
    <t>a) Alkydharzlackfarbe für außen, RAL 7022 incl. Grundierung und Untergrundvorbehandlung der feuerverzinkten Stahlteile für alle Balkone, Fenstergitter und Eingangstor</t>
  </si>
  <si>
    <t>Dachrandabschlüsse an der Traufe, am First und am Ortgang aus Uginox Dicke 0,60 mm</t>
  </si>
  <si>
    <t>Lichtkuppel, zweischalig, TYP Velux GXL oder gleichwertig, aus Poliurethan, mit Klappöffnung (nach rechts oder links) und temperiertem Isolierglas (3mm + 10mm + 3mm aussentemperiert) Mindesthöhe 50 cm, UV-Schutz, Wärmedurchgangskoeffizient ULichtkuppel= 3,1 W/m2K, U Glas=1,5 W/m2K, lichtdurchlässig, g=0,59, für vorbeschriebenen Aufsetzkranz, liefern und einbauen, einschließlich Befestigungsstoffe und Zubehör, Abmessungen 66x118 mm</t>
  </si>
  <si>
    <t>b) mit Armlehnen, Länge: 180 cm, Typ "Montecarlo" Pircher Garden oder gleichwertig</t>
  </si>
  <si>
    <t>Fahrradständer mit Anordnung von 10 Halterungen:</t>
  </si>
  <si>
    <t>Lichtkuppelaufsatzkranz mit Wärmedämmung, Höhe min. 50cm, zweischalig, U-Wert max. 0,90W/m2K, für eine Lichtkuppel aus Poliurethan TYP Velux GXL oder gleichwertig, liefern und einbauen, einschließlich Befestigungsstoffe und Zubehör, Abmessungen 66x118 mm</t>
  </si>
  <si>
    <t xml:space="preserve">Hedera helix "Hibernica" v 18 120-150 </t>
  </si>
  <si>
    <t>Inbegriffen sind gelochte ALU-Profile zur Schliessung der Be- und Entlüftungsöffnung; Fugenausbildung gem. Herstellungsfirma-Richtlinien mit einer Breite von 10 mm. Alle Befestigungsmaterialien, Winkel, Nieten, Schrauben und Bolzen sowie sonst noch notwendige Zubehörteile und Nebenleistungen sind inbegriffen. Ausführung und Abmessungen gem. Zeichnung, Montage gem.  Anweisungen des Hestellers. Plattenstärke 8 mm.</t>
  </si>
  <si>
    <t>Abmessung 80x80, Stärke 5 mm,H=500/350 mm zentriert an der Verankerungsplatte verschweißt, samt 2 trapezförmigen Flacheisen aus verzinktem Stahl, Stärke 5 mm, mit folgenden Maßen: B=85 mm, b=50 mm, H=200 mm, und  2 trapezförmigen Flacheisen aus verzinktem Stahl, Stärke 5 mm, mit folgenden Maßen: B=35 mm, H=200 mm; 1 ellipsenförmige Ringöse; 1 Abdeckplatte aus verzinktem Stahl; 1 Falldämpfer-Feder aus Kohlenstoffstahl, Festigkeitsklasse C mit folgenden Eigenschaften:-Außendurchmesser, Dext=45 mm; Durchmesser Stahldrahtseil, Dfilo=11 mm, Länge im Ruhezustand Lrip=100 mm</t>
  </si>
  <si>
    <t>f) für Brüstungen, Gesimse, Deckenplatten und Massivdecken und Treppenläufe ohne Schallentkoppelung</t>
  </si>
  <si>
    <t xml:space="preserve">Nerium oleander V18 h 40-60 </t>
  </si>
  <si>
    <t xml:space="preserve">Fenstertür aus Holz-Aluminium, dreiflüglig </t>
  </si>
  <si>
    <t xml:space="preserve"> 09.02.09*</t>
  </si>
  <si>
    <t xml:space="preserve">Parthenocissus quinquefolia v 19 130-150 </t>
  </si>
  <si>
    <t>a) Abwicklung 200 mm Ortgang, First und Traufe</t>
  </si>
  <si>
    <t>a) für Garagen, auf Schüttung, einschl. Nutzschicht in Pastenschliff-Ausführung, D: 12 cm</t>
  </si>
  <si>
    <t>b) Minderpreis für einen cm weniger in den Wohnungen</t>
  </si>
  <si>
    <t>Fahrradüberdachung zusammengesetzt aus Pergola in Holz-Alu, Typ Minimalismo Pircher Garden oder gleichwertig, Leimschichtholz mit integriertem Aluminium - Profil , Träger und Stützen 9x9 cm, Nebenträger 4,5x9 cm, Abmessungen 387x237x240 cm, mit gespanntem Sonnenschutztextil  und mit Polycarbonat  im Gefälle gedeckt, incl. Abstandhaltern, Distanzstücken und Befestigungselementen; Fusspunkte aus verzinktem Stahlblech, 91x91x150x2,5 mm auf Betonfundament min. 60x60x30 cm mit Unterbau; Ausführung gem. Zeichnung , inkl. Beton.</t>
  </si>
  <si>
    <t>ME</t>
  </si>
  <si>
    <t>c)* Dicke 16 cm, da 800 Kg/m³ (Installationswände Bad)</t>
  </si>
  <si>
    <t>Schildrahmen als Fahnenschild mit Festinformation, beschriftet mit Klebeschriften, Digitaldruckklebefolien oder austauschbaren Papierdrucken, Informationsfläche und/oder Rahmen aus Aluminium einbrennlackiert, für Information im Innen- und Außenbereich, Informationsfläche beidseitig; Farbton und Oberfläche nach Standardfächer, mit Distanzrohr; liefern und gem. Angaben der Bauleitung lt. Brandschutzprojekt an der Wand/Decke befestigen. Ausführung gemäß Zeichnung,  incl. Befestigungsystem und aller sonst noch notwendigen Nebenleistungen, Abmessungen 150 x 150 mm</t>
  </si>
  <si>
    <t>Feuerlöscher</t>
  </si>
  <si>
    <t>Fluchthinweis</t>
  </si>
  <si>
    <t>Sammelschild</t>
  </si>
  <si>
    <t>Abmessungen 120x70x60 (H) cm</t>
  </si>
  <si>
    <t>Aufpreis für Set Einbruchsicherung für Fenster im EG</t>
  </si>
  <si>
    <t>a) Abwicklung 670 mm</t>
  </si>
  <si>
    <t xml:space="preserve"> 04.03.02.01</t>
  </si>
  <si>
    <t>09.06.06.02*</t>
  </si>
  <si>
    <t>09.06.06.02a*</t>
  </si>
  <si>
    <t>Textilverbundstoff aus PP als Ausgleichsschicht, 500 g/m²  (Nr. 255) und Dränschicht (Geotextil) für Decken über UG, Terrassen, in Wohnungen unter Tritschalldäm.</t>
  </si>
  <si>
    <t>Fenster aus Holz-Aluminium, festverglast</t>
  </si>
  <si>
    <t>Aufpreis für Lärmschutz- Mehrscheibenisolierglas (Westfassade in den Wohnug.)</t>
  </si>
  <si>
    <t xml:space="preserve">Paneele zur Ausbildung  der Balkonbrüstungen aus Holzfaserplatten für den Aussenbereich, Typ Trespa Meteon oder gleichwertig,  (mit technisch gleichwertigen oder höheren Leistungsmerkmalen, welche mittels technischem Datenblatt belegt werden und der Bauleitung und/oder dem Kunden zur Genehmigung vorgelegt werden müssen) liefern und zwängungsfrei montieren; gefertigt entsprechend der EN 438-6, mit CE Kennung auf alle Farben und Oberflächen, porenfrei - resistent gg. chemische Produkte (Anti-Graffiti), kratzfest, witterungs-, licht- und UV-beständig, Farbstabilität min. 4-5 nach NEN ISO105 A02-93, Gewährleistung derselben für min. 10 Jahre; Stoßfestigkeit min. 40 N, Elastizitätsmodul längs/quer 14.000/10.000 N/mm2, </t>
  </si>
  <si>
    <t>MENGE KORR.</t>
  </si>
  <si>
    <t>PREIS ZIFFERN</t>
  </si>
  <si>
    <t>PREIS BUCHST.</t>
  </si>
  <si>
    <t>deve ris 900</t>
  </si>
  <si>
    <t xml:space="preserve"> 08.05.03.01*</t>
  </si>
  <si>
    <t xml:space="preserve">Lieferung und fachgerechte Monatge eines ortsfesten  Modulseilsicherungssystem bis 100 m mit Zwischenlänge von 15m gemäß UNI-Norm EN 795 - 2002,Klasse C, (von staatlich anerkannter Zertifizierungskörperschaft - Richtlinie 89/686 CEE – bescheinigt), Typ LinSafe _ Trentino Sicurezza oder gleichwertig, von vier Personen gleichzeitig verwendbar. Ausführung:• 2 Endhalter aus feuerverzinktem Stahl bestehend aus Verankerungsplatte aus feuerverzinktem Stahl 430, Abmessung 150x250, Stärke 10 mm, mit 8 Bohrungen Ø 14 mm für den Einbau auf tragenden Strukturen; Vertikaler Schaft aus feuerverzinktem Stahl 430, </t>
  </si>
  <si>
    <t xml:space="preserve">Hinterlüftete Fassadenbekleidung zur Verkleidung der Fassade im Eingangsbereich liefern und zwängungsfrei montieren; mit sichtbarem Befestigungssystem TS700 aus Holzfaserplatten für den Aussenbereich, Typ Trespa Meteon oder gleichwertig, mit einem speziell für diese Anwendung entwickelten Blindnietensystem auf eine Aluminiumunterkonstruktion;  Ausführung gem. Zeichnung; Fassadenpaneele Typ Trespa Meteon oder gleichwertig (mit technisch gleichwertigen oder höheren Leistungsmerkmalen, welche mittels technischem Datenblatt belegt werden und der Bauleitung und/oder dem Kunden zur Genehmigung vorgelegt werden müssen) gefertigt entsprechend der EN 438-6, mit CE Kennung auf alle Farben und Oberflächen, porenfrei - resistent gg. chemische Produkte (Anti-Graffiti), kratzfest, witterungs-, licht- und UV-beständig, Farbstabilität min. 4-5 nach NEN ISO105 A02-93, </t>
  </si>
  <si>
    <t xml:space="preserve">Brüstung  der Innentreppe aus Holzfaserplatten Typ Trespa Athlon gem. beiliegendem technischen Datenblatt oder gleichwertig , (mit technisch gleichwertigen oder höheren Leistungsmerkmalen, welche mittels technischem Datenblatt belegt werden und der Bauleitung und/oder dem Kunden zur Genehmigung vorgelegt werden müssen) mit sichtbarem Befestigungssystem TS700  liefern und zwängungsfrei montieren; gefertigt entsprechend der EN 438-6, mit CE Kennung auf alle Farben und Oberflächen, porenfrei - resistent gg. chemische Produkte (Anti-Graffiti), kratzfest, witterungs-, licht- und UV-beständig, Farbstabilität min. 4-5 nach NEN ISO105 A02-93, Gewährleistung derselben für min. 10 Jahre; Stoßfestigkeit min. 40 N, Elastizitätsmodul längs/quer 14.000/10.000 N/mm2, Biegefestigkeit längs/quer 140/100 N/mm2; Die tragende Stahlkonstruktion gem. statischer Angaben wird separat vergütet. Die Platten werden </t>
  </si>
  <si>
    <t>Fußboden aus Marmor für Treppenpodeste und für Eingangsflure Treppenräume (auswählen der Art):  (Nr. 113) incl. Ausbildung der Sockelleisten u. Antirutschstreifen</t>
  </si>
  <si>
    <t xml:space="preserve">Gewährleistung derselben für min. 10 Jahre; Stoßfestigkeit min. 40 N, Elastizitätsmodul längs/quer 14.000/10.000 N/mm2, Biegefestigkeit längs/quer 140/100 N/mm2 ; Die Fassadenplatten werden auf eine Aluminiumunterkonstruktion genietet. Das Aluminiumsystem besteht aus Wandwinkeln aus Aluminium, die mit Hilfe von Montageankern Typ Ejot KB 100 mm oder gleichwertig auf eine stabile Hauptkonstruktion aus Beton, Ziegelstein, o.ä. montiert werden. Die Wandwinkel Mac-Fox 150/80/11mm oder gleichwertig werden mit einem Isolierplättchen gegen Kältebrücken unterlegt. Bei den Wandwinkeln werden vertikale „T und L-Profile“ eingeschoben und mit selbstbohrenden Schrauben befestigt. Vert. Profile im </t>
  </si>
  <si>
    <t xml:space="preserve">Ausbildung der Schattenfugen sind inbegriffen .  Inkl. aller erforderlichen Nebenleistungen. Alle Details gemäß Zeichnungen des Projektanten und Angaben des Lieferanten der Integral Plan-Platten. </t>
  </si>
  <si>
    <t xml:space="preserve">Biegefestigkeit längs/quer 140/100 N/mm2. Die tragende Stahlkonstruktion gem. statischer Angaben wird separat vergütet. Die Platten werden mit Blindnieten, ohne Kopflackierung, Material V4A, Nietdorn aus V2A , auf die Stahlkonstruktion genietet.  Alle Befestigungsmaterialien, Winkel, Nieten, Schrauben und Bolzen sowie sonst noch notwendige Zubehörteile und Nebenleistungen sind inbegriffen. </t>
  </si>
  <si>
    <t>mit Blindnieten, ohne Kopflackierung , Kopfdurchmesser 16 mm, Schaftdurchmesser 5 mm, Material V4A, Nietdorn aus V2A, auf die Stahlkonstruktion genietet. Inbegriffen ist das Ausfräsen der Lichtlöcher gem. Zeichnung. Alle Befestigungsmaterialien, Winkel, Nieten, Schrauben und Bolzen sowie sonst noch notwendige Zubehörteile und Nebenleistungen sind inbegriffen. Enthalten ist die Werkplanung incl. Standfestigkeitsnachweis und  Aufmass vor Ort.  Plattenstärke 10 mm, beidseitig gefärbt, Ausführung gem. Zeichnung</t>
  </si>
  <si>
    <t>b) Innendurchmesser: 1500 mm, Höhe 2000mm</t>
  </si>
  <si>
    <t xml:space="preserve">Fugenbereich min. 80 mm; Vert. Zwischenprofile und Eckprofile min. 40 mm. Auf diesen werden die Fassadenplatten befestigt. Die Unterkonstruktion ist flucht- und lotrecht auszurichten. Es sind die Vorschriften des Herstellers der Unterkonstruktion sowie die Montagerichtlinien desHerstellers der HPL-Platten zu beachten. Die Platten werden mit  Aluminium Blindnieten,  ohne Kopflackierung , Kopfdurchmesser 16 mm, Schaftdurchmesser 5 mm, Material AlMg5, Nietdorn aus Stahl Cq 35 (für Aluminiumunterkonstruktion), auf die Aluminiumunterkonstruktion genietet. </t>
  </si>
  <si>
    <t>Wärmeschutz-Isolierglas, dreifach, gasgefüllt, aus 3mal Floatglas; Innen- und Aussenscheibe als Wärmeschutzglas aus Floatglas mit Metalloxydschicht oder Edelmetallschichtsystem, aufgebracht mit Hilfe der Hochvakuumtechnik und selektiv strahlendurchlässig, Nenndicke: 4 mm; Außenscheibe aus Floatglas, farblos, Nenndicke: 4 mm; durch Argon-Gas (90%) gefüllten Zwischenraum getrennt; mit Profilen luft- und feuchtigkeitsdicht miteinander verbunden; für die Verglasung von Fenstern, Türen und Wänden; liefern, im Glasfalz einsetzen und verklotzen, mit vorhandenen Glashalteleisten befestigen, beidseitig mit elastischen Dichtstoffen regendicht abdichten. Ausführung gemäß Zeichnung:Ug=0,6 W/m2K</t>
  </si>
  <si>
    <t>a) Kasten, Länge 36 cm</t>
  </si>
  <si>
    <t>SOCKELBLECH</t>
  </si>
  <si>
    <t>Abdeckblech für Wandanschlüsse aus Uginox, Dicke 0,60 mm am Sockel</t>
  </si>
  <si>
    <t>a) Abwicklung 150 mm am Sockel</t>
  </si>
  <si>
    <t>b) Abwicklung 300 mm im Treppenhas UG, Wand - HPL-Paneel</t>
  </si>
  <si>
    <t>Maurerbeihilfen für Elektro- und Photovoltaikanlageanlage</t>
  </si>
  <si>
    <t>Polystirene Hartschaum für Garagendecke  (Nr. 270)</t>
  </si>
  <si>
    <t>Polystirene Hartschaum für Sockel und Balkone  (Nr. 270)</t>
  </si>
  <si>
    <t>b) Dicke: 8 cm für Sockel</t>
  </si>
  <si>
    <t>Trittstufe aus Marmor für Innenstufen (auswählen der Art ) incl. Antirutschstreifen:</t>
  </si>
  <si>
    <t xml:space="preserve">Fassadenverkleidung aus Faserzementpatten Typ Swisspearl oder gleichwertig zur Verkleidung der Fassadenstützen; Goßformatige, ebene  Faserzementplatten des Typ Swisspearl Integral Plan oder  gleichwertig, Oberflächenveredelung R (Roofing = beständig gegen Witterungseinflüsse und  Schnee) und Werkstoff in der Masse durchgefärbt  Ton in Ton, Farbbeständigkeit &gt;3 gem. ASTM G 155-00, frostbeständig gem. EN 12467 Ktegorie A, Klasse 5, temperaturbeständig von -40°bis +80°, nicht entflammbar, nicht brennbar, Brandklasse A2-s1, Rohdichte 1,8 g/cm3, Wärmeleitzahl 0,546 W/mK, Biegezugfestigkeit 20/28MPa; auf Stahlunterkonstruktion gem. Zeichnung mit  Selbstbohrschrauben mit systemzugehörigen Fugenblechen und Profilen liefern und montieren. Die Befestigungselemente wie Winkel, T-Stücke etc. aus Stahl zur Montage der Platten an den Stahlstützen sowie Bleche und Profile zur </t>
  </si>
  <si>
    <t>Mit  Zwischen- oder Umlenkanschlagpunkt: gem. UNI-Norm EN 795 - 2002, Klasse A1 - Bescheinigung durch staatlich anerkannter Zertifizierungskörperschaft, Typ GolSafe _ Trentino Sicurezza oder gleichwertig, die aus Edelstahl. Ausführung:  „Omega“ zur Befestigung an der Einbaufläche, hergestellt aus Edelstahl 304, Abmessungen150x50 mm, Stärke 4 mm, mit 2 Bohrungen Ø 15 zur Befestigung an der darunter liegenden Struktur und eine Bohrung Ø 22 mit angeschweißter Schraubenmutter Ø 20 zur Befestigung der Gewinderundstahlstütze. Gewinderundstahlstütze Ø 20 aus feuerverzinktem Stahl H max= 33/500 mm (das Gewinderundstahl kann je nach Stärke des Dachaufbaues zugeschnitten werden); Anschraubbare Ringöse aus verzinktem Stahl Ø 20mm; incl. Montage- und Gebrauchsanweisungen und einer Kopie der „ABNAHMEBESCHEINIGUNG“ In der Leistung inbegriffen sind die Vergütungen für Lieferung und Einbau, die Schrauben oder die Verankerungsdübel, sowie alle sonst noch erforderlichen Nebenleistung für eine einwandfreie Fertigstellung der Arbeit.</t>
  </si>
  <si>
    <t>Nummer Spiralen, N=10; 1 Spannvorrichtung aus verzinktem Stahl M14; 1 Edelstahl-Drahtseil 316, Ø 8 mm, 49 Drähte, mit doppelter Seilkausche, L=9,25 m (Montageset bis zu 10,00 m), L=14,25 m (Montageset bis zu 15,00 m); Kennzeichnungsschild des Seilsicherungssystems incl. Gebrauchs- und Montageanleitungen samt Kopie der „ABNAHMEBESCHEINIGUNG“. In der Leistung inbegriffen sind die Vergütungen für Lieferung und Einbau, die Schrauben und die  Verankerungsdübel, sowie alle sonst noch erforderlichen Nebenleistungen für eine einwandfreie Fertigstellung der Arbeit. KIT 40m mit 4 Pfosten H=50 incl. 1 Kit Drahtseilklemme 8mm (1 Kautsche + 4 Seilklemmen) INOX, 7 Karabinerhaken aus Stahl und 1 Tabelle.</t>
  </si>
  <si>
    <t>Rolläden aus PVC</t>
  </si>
  <si>
    <t>Elektrisch betriebener Aufzug ohne eigenen Triebwerksraum, 4 Haltestellen, 4 Türen</t>
  </si>
  <si>
    <t xml:space="preserve"> 09.07.01.01*</t>
  </si>
  <si>
    <t xml:space="preserve"> Alle Befestigungsmaterialien, Winkel, Nieten, Schrauben und Bolzen sowie sonst noch notwendige Zubehörteile und Nebenleistungen sind inbegriffen.  Plattenstärke 10 mm, beidseitig gefärbt, Ausführung gem. Zeichnung</t>
  </si>
  <si>
    <t>02.15.03.05g*</t>
  </si>
  <si>
    <t>02.15.03.04g*</t>
  </si>
  <si>
    <t xml:space="preserve">I pannelli vanno fissati su un’intelaiatura d’alluminio, prodotto &lt;        , o sim. &gt;. L’intelaiatura è composta di elementi angolari d’alluminio fissati per mezzo di ancoraggi, prodotto &lt;         , o sim. &gt;, tipo &lt; ... &gt;, ad una solida struttura principale di calcestruzzo, mattoni, o sim. Per evitare trasmissioni di freddo si possono applicare degli strati isolanti sotto gli elementi angolari. Su questi elementi angolari  vanno montati, per mezzo di viti autofilettanti o rivetti a scomparsa (secondo le indicazioni del produttore) i profili verticali. I profili verticali intermedi in zona fughe devono misurare minimo 80 mm, i profili verticali intermedi e i profili laterali in zona angolo minimo 40 mm. L’intelaiatura deve essere allineata a piombo con precisione. </t>
  </si>
  <si>
    <t>a) mit Gurtantrieb</t>
  </si>
  <si>
    <t>Unterputzbriefkasten (26x36x10) als Briefkastenanlage Typ  Zwick HA oder gleichwertig mit integrierter Klingelanlage  und horizontalen Kästen in 4 Reihen zu je 3 Kästen gem. Zeichnung, eckiger Putzabdeckrahmen aus Metall-Profil 20 mm Aluminium TE 110, Ral 7022 Pulverbeschichtet</t>
  </si>
  <si>
    <t>b) 40x40x40(H)x4 cm für Entwässerung Dach und Garten</t>
  </si>
  <si>
    <t xml:space="preserve"> 02.16.06.02</t>
  </si>
  <si>
    <t>Gitterrost in Gußeisen: (Nr. 571)</t>
  </si>
  <si>
    <t>a) 300x300 mm, 15-20 kg</t>
  </si>
  <si>
    <t>b) 400x400 mm, 25-30kg</t>
  </si>
  <si>
    <t>Enthalten ist die Werkplanung incl. Standfestigkeitsnachweis und  Aufmass vor Ort.Plattenstärke 8 mm,  Ausführung gem. Zeichnung</t>
  </si>
  <si>
    <t>Clematis montana rubens v 18 80 - 100</t>
  </si>
  <si>
    <t>Oberboden in einer Abtragdicke von 30 cm abtragen incl. Rodung, Abtransport und Entsorgung der vorhandenen Vegetation sowie von Schutt- oder Erdanhäufungen und aller weiteren den Aushub und den Baubeginn behindernden Materialien auf dem Gelände.</t>
  </si>
  <si>
    <t>Parkplatzmarkierung incl. Parkplatznummerierung</t>
  </si>
  <si>
    <t xml:space="preserve"> 08.03.03.02*</t>
  </si>
  <si>
    <t>d) Dicke 0,70 mm, Abwicklung 670 mm</t>
  </si>
  <si>
    <t>Kunsstoffdispersion auf Vinyl-Polymerisat-Basis für Sockelbereich und Aussenwände</t>
  </si>
  <si>
    <t>Dichtungsbahn aus PE mit niedriger Dichte (LDPE) als Gleit- und Trennschicht, 270 g/m², Dicke 0,30 mm  (Nr. 252) für Decken über UG und in den Wohnungen</t>
  </si>
  <si>
    <t>Dränleitung PVC für Gebäude und Wege: (Nr. 550)</t>
  </si>
  <si>
    <t>Schalungen mit einem geradlinigen Verlauf und mit einer lichten Höhe von der Auflagefläche bis zu 3,5m, geeignet für das Einbringen von Beton</t>
  </si>
  <si>
    <t>Schüttungen, Estriche, Bodenbeläge und Bekleidungen im Innenbereich</t>
  </si>
  <si>
    <t>Zimmermanns- und Dachdeckerarbeiten</t>
  </si>
  <si>
    <t>Fenster/Türen in Holz-/ Holz-Alluminium</t>
  </si>
  <si>
    <t>Aufzugsanlage</t>
  </si>
  <si>
    <t>e)* Dicke 25 cm, da 800 Kg/m³</t>
  </si>
  <si>
    <t xml:space="preserve">Paneele zur Ausbildung  eines Trennelementes für gemeinsam genutzte Balkone aus Holzfaserplatten für den Aussenbereich, Typ Trespa Meteon oder gleichwertig,  (mit technisch gleichwertigen oder höheren Leistungsmerkmalen, welche mittels technischem Datenblatt belegt werden und der Bauleitung und/oder dem Kunden zur Genehmigung vorgelegt werden müssen) liefern und zwängungsfrei montieren; gefertigt entsprechend der EN 438-6, mit CE Kennung auf alle Farben und Oberflächen, porenfrei - resistent gg. chemische Produkte (Anti-Graffiti), kratzfest, witterungs-, licht- und UV-beständig, Farbstabilität min. 4-5 nach NEN ISO105 A02-93, Gewährleistung derselben für min. 10 Jahre; Stoßfestigkeit min. 40 N, Elastizitätsmodul längs/quer 14.000/10.000 N/mm2, Biegefestigkeit längs/quer 140/100 N/mm2 ; Die tragende Stahlkonstruktion gem. statischer Angaben wird separat vergütet. Die Platten werden mit Blindnieten,Kopfdurchmesser 16 mm, Schaftdurchmesser 5 mm, ohne Kopflackierung, Material V4A, Nietdorn aus V2A , auf die Stahlkonstruktion genietet. </t>
  </si>
  <si>
    <t>Gewaschener Grobschotter, Dicke 10 cm (Nr. 260) für Gebäuderandstreifen und Garten</t>
  </si>
  <si>
    <t>Wie vorherige Position in Poroton Blöcke – Serie P800 Rw 54 dB für tragendes, aussteifendes und ausfachendes Mauerwerk für tragende Wand zwischen Treppenhaus und Wohnungen</t>
  </si>
  <si>
    <t>Dichtungsbahn aus PE mit niedriger Dichte (LDPE) , 220 g/m², Dicke  &gt; 0,220 mm  (Nr. 252)  als Dampfsperre geneigter Dächer</t>
  </si>
  <si>
    <t xml:space="preserve"> 02.11.04.01</t>
  </si>
  <si>
    <t>Kunststoffdispersionsfarbe, diffusionsoffen, auf Vinyl-Polymerisat-Basis der Innenräume</t>
  </si>
  <si>
    <t>Handlauf aus rostfreiem Stahl - an der Wand befestigt, incl. Aller Befestigungselemente</t>
  </si>
  <si>
    <t>c) mit elektromotorischem Antrieb in Behindertenwohnungen</t>
  </si>
  <si>
    <t>Beschichtung auf Mauer und Betonuntergründen außen mit Silikatfarbe oder mit silikonharzgebundener Farbe:</t>
  </si>
  <si>
    <t xml:space="preserve">Ausbildung des Ortangs und des Traufgesims sowie der Verkleidung des Dachüberstandes von unten, Ausführung gem. Zeichnung , Abmessungen 2500 x 920 mm, Plattendicke 8 mm, Farbreihe R-Color Carat Farbe  Black Opal 7020; Firstausbildung bei Deckung mit großformatigen, ebenen Faserzementplatten wie Dachdeckung, Lüftungsprofile beidseitig; inkl. Firstrinne aus Uginox, zusätzlicher Befestigungen, Dichtungen, Aufsteckprofile  und Anpassen der Fugenbleche. Alu-Lüftungsprofil 70x30 mm. Mit  Rohrschneefängen für Dächer aus großformatigen, ebenen Faserzementplatten ; Rohrhalter für Schneefang durch großformatige, ebene Faserzementplatten auf  Unterkonstruktion befestigen. Abstand der Rohrhalter ca. 500 mm feuerverzinkt. Schneefangrohr mit Gewinde und Muffen ½‘‘ Rohrdurchmesser feuerverzinkt.
Inkl. aller erforderlichen Nebenleistungen.Alle Details gemäß Zeichnungen des Projektanten und Angaben des Lieferanten der Integral Plan-Platten. </t>
  </si>
  <si>
    <t>Decken, eben bzw. mit einer 10%ige Neigung, inkl. der Schalung, der Zwischenabstandstützung sowie dem Gitterträger aus Rundstahl</t>
  </si>
  <si>
    <t>e*) Gesamthöhe = 30 cm</t>
  </si>
  <si>
    <t>f*) Gesamthöhe = 34 cm</t>
  </si>
  <si>
    <t xml:space="preserve"> Sichtbeton der Rampe und des Eingangsdaches</t>
  </si>
  <si>
    <t>KERAMIKBEKLEIDUNGEN</t>
  </si>
  <si>
    <t>Maurer- und Nebenarbeiten</t>
  </si>
  <si>
    <t>Lattung und Konterlattung aus Fichte, Klasse II, Querschnitt 30 x 60 mm</t>
  </si>
  <si>
    <t xml:space="preserve"> 07.02.04*</t>
  </si>
  <si>
    <t>a) Trani bronzetto Tiefe bis 25 cm</t>
  </si>
  <si>
    <t xml:space="preserve"> 05.06.11</t>
  </si>
  <si>
    <t>c) erste Lage aus Zementspritzbewurf, Unterputz aus hydraulischem Kalkmörtel in M.V. von 550 kg pro m3 Fertiggemisch und Dünnschichtoberputz aus Kalk-Abrieb-Feinputz</t>
  </si>
  <si>
    <t>b) Lichte Öffnung: 1000x2000 mm im Heizraum</t>
  </si>
  <si>
    <t>glasierte Keramikfliesen (20x20) (Nr. 110) incl. Messing-Trennleiste im Türanschlag</t>
  </si>
  <si>
    <t>Übersichtsplan als Schildrahmen wandmontiert mit Festinformation, beschriftet mit Klebeschriften, Digitaldruckklebefolien oder austauschbaren Papierdrucken, Informationsfläche und Rahmen aus Aluminium einbrennlackiert, für Information im Innen- und Außenbereich; Farbton und Oberfläche nach Standardfächern; liefern und verdeckt an Wandfläche befestigen, incl. Befestigungsystem und aller sonst noch notwendigen Nebenleistungen, Abmessungen 300 x 600 mm</t>
  </si>
  <si>
    <t>09.06.06.01.c*</t>
  </si>
  <si>
    <t>Sockelblech aus Uginox, in RAL lackiert gem. Zeichnung, für Aussenwände über Vollwärmeschutz, Dicke 0,70 mm</t>
  </si>
  <si>
    <t>a) 30x30x35(H)x3 cm für Schwarzwasser Garage</t>
  </si>
  <si>
    <t>Wärmedämmschicht am Fußboden unbewohntes Dach, aus  Holzweichfaserplatten, Dichte ca. 250 kg/m3, liefern, lose, mit versetzten Fugen auf vorhandene Holzweichfaserdämmung verlegen, einschließlich Verschnitt: d= 20 mm</t>
  </si>
  <si>
    <t>ABDECKUNGEN</t>
  </si>
  <si>
    <t>b) Abwicklung 670 mm</t>
  </si>
  <si>
    <t>Zement-Estrich zur Herstellung von Gefällen und/oder Ausgleichsschicht Rck ³ 8 N/mm2 (Nr. 312)</t>
  </si>
  <si>
    <t>b) auf Decke, D: 4 cm</t>
  </si>
  <si>
    <t>a) warmverzinkt und vorgestrichen</t>
  </si>
  <si>
    <t>FALLROHRE</t>
  </si>
  <si>
    <t>Stk.</t>
  </si>
  <si>
    <t>Verglasungsarbeiten</t>
  </si>
  <si>
    <t>Abmessungen 200x60x60 (H) cm</t>
  </si>
  <si>
    <t>Gepanzerte Türen  aus Holz:</t>
  </si>
  <si>
    <t xml:space="preserve"> 09.06.02</t>
  </si>
  <si>
    <t>ESTRICHE</t>
  </si>
  <si>
    <t>Zement-Estrich für Industrieboden, Rck ³ 30 N/mm2, mit Metallarmierung (Nr. 100)</t>
  </si>
  <si>
    <t>b) für Garagenzufahrtsrampen, auf Schüttung, einschl. Nutzschicht in Pastenschliff-Ausführung und Endbearbeitung in Fischgrätmuster, D: 15 cm</t>
  </si>
  <si>
    <t>f) Mehrpreis für jeden cm Mehrdicke</t>
  </si>
  <si>
    <t>b) Dicke 0,70 mm, (Ø 100 mm)</t>
  </si>
  <si>
    <t>VERGLASUNGSARBEITEN</t>
  </si>
  <si>
    <t>MEHRSCHEIBEN-ISOLIERGLÄSER</t>
  </si>
  <si>
    <t>DACHRANDABSCHLÜSSE</t>
  </si>
  <si>
    <t>b) Flügelbreite 1200 mm</t>
  </si>
  <si>
    <t xml:space="preserve"> 02.04.03.02*</t>
  </si>
  <si>
    <t>Wärmedämmplatte aus dichten Holzfaserplatten für Fußboden unbewohntes Dach, ein- oder zweilagig verlegt, maximale Wärmeleitfähigkeit 0,04 W/mK, Rohdichte &gt; 160 kg/m3, Dampfdiffusionswiderstand ca. 5, Brandverhalten Euroklasse E, Druckspannung bei 10% Stauchung mind. 0,07 N/mm2:</t>
  </si>
  <si>
    <t>b) Dicke: 14 cm</t>
  </si>
  <si>
    <t>a) Maschenweite 45x45 mm (1,08 Kg/m²)</t>
  </si>
  <si>
    <t>TOTALE</t>
  </si>
  <si>
    <t xml:space="preserve"> 02</t>
  </si>
  <si>
    <t>MAURER- UND NEBENARBEITEN</t>
  </si>
  <si>
    <t>a) Trani Bronzetto</t>
  </si>
  <si>
    <t>Genoppte PE-Dichtungsbahn mit hoher Dichte (HPDE) als Schutzschicht, 600 g/m²  (Nr. 253) für hinterfüllte Mauern der Garage</t>
  </si>
  <si>
    <t>Textilverbundstoff aus PP als Schutzschicht, 400 g/m²  (Nr. 254) für Decken über UG</t>
  </si>
  <si>
    <t>02.12.01.21.i</t>
  </si>
  <si>
    <t>07.05.04.05*</t>
  </si>
  <si>
    <t xml:space="preserve"> 02.12.02.01*</t>
  </si>
  <si>
    <t>c) erste Lage aus Zementspritzbewurf und und zweite Lage aus hydraulischem Kalkmörtel im M.V. von 450 kg pro m3 Fertiggemisch</t>
  </si>
  <si>
    <t>Schlosserarbeiten</t>
  </si>
  <si>
    <t xml:space="preserve"> 03 </t>
  </si>
  <si>
    <t>Malerarbeiten</t>
  </si>
  <si>
    <t xml:space="preserve"> 05</t>
  </si>
  <si>
    <t>EINFASSUNGEN</t>
  </si>
  <si>
    <t>AUFPREISE FÜR SONDERANFERTIGUNGEN</t>
  </si>
  <si>
    <t>Aufpreis für Sicherheitglas (Verbundglas)</t>
  </si>
  <si>
    <t>EINGANGSTÜREN</t>
  </si>
  <si>
    <t>VERDUNKELUNGSSYSTEME</t>
  </si>
  <si>
    <t>SPENGLERARBEITEN</t>
  </si>
  <si>
    <t>07.05.04.02*</t>
  </si>
  <si>
    <t>Wasserverdünnbarer Beschichtungsstoff, matt für das Treppenhaus</t>
  </si>
  <si>
    <t xml:space="preserve"> 04.01.01.03</t>
  </si>
  <si>
    <t>Stahlkonstruktion:</t>
  </si>
  <si>
    <t>b) geschweißt</t>
  </si>
  <si>
    <t>a) elektromechanischer Antrieb</t>
  </si>
  <si>
    <t>emailierte Keramikfliesen (20x20) (Nr. 125)</t>
  </si>
  <si>
    <t>NATURSTEINFUSSBÖDEN</t>
  </si>
  <si>
    <t>d)* Dicke 20 cm, da 800 Kg/m³</t>
  </si>
  <si>
    <t>Putzbewehrung:</t>
  </si>
  <si>
    <t>Scharfkantige Träger der Haupt- und Nebentragstruktur aus Massivholz aus Fichte, Klasse S10, für unbewohnte Dachräume</t>
  </si>
  <si>
    <t>Gartenbank:</t>
  </si>
  <si>
    <t>b) einflügelig mit Einfachverriegelung und Schloß</t>
  </si>
  <si>
    <t xml:space="preserve"> 05.09</t>
  </si>
  <si>
    <t>Maurerbeihilfen für Sanitäranlage</t>
  </si>
  <si>
    <t>Abdeckhaube an Schornstein mit prismenförmigem Rahmen und Abdeckung aus feuerverzinktem Stahlblech, Dicke: 1,0 mm; liefern und versetzen. Ausführung gemäß Zeichnung. Inbegriffen sind die Ausbildung der Tropfkanten, die Mauerauflager, die Dübel sowie die korrosionsgeschützten Befestigungsmittel. Nicht inbegriffen sind Gerüste, welche gesondert vergütet werden:</t>
  </si>
  <si>
    <t>Einfassung für Dachdurchdringung (Kamin, Dachflächenfenster, Lichtkuppel), auf geneigtem Dach mit Deckung in Faserzementplatte, aus Uginox , Dicke: 0,7 mm; liefern und verlegen, Höhe der Schenkel 150mm. Ausführung gemäß Zeichnung. Inbegriffen sind die Trennschicht, die Ausbildung der Quetschfalten, die Verbindungs- und Befestigungsmittel, die Einhängestreifen sowie der Verschnitt. Bei Durchdringung über 1,0 m Breite ist im Nackenbereich ein Sattel herzustellen. Nicht inbegriffen sind Gerüste, welche gesondert vergütet werden.</t>
  </si>
  <si>
    <t>Dachaufbau nicht bewohnter Dächer geliefert und eingebaut auf die Tragstruktur, bestehend aus (von innen nach aussen):</t>
  </si>
  <si>
    <t>b) aus Gittergewebe aus Kunststoffasern</t>
  </si>
  <si>
    <t>Vollwärmeschutz aus Mineralschaumplatten</t>
  </si>
  <si>
    <t>schwimmender Zement-Estrich, Rck ³ 25 N/mm2 (D: 6 cm) (Nr. 315)</t>
  </si>
  <si>
    <t>b) Abwicklung 500 mm</t>
  </si>
  <si>
    <t>SCHÜTTUNGEN</t>
  </si>
  <si>
    <t>Aufpreis für alle weiteren 10 cm</t>
  </si>
  <si>
    <t>Abfallbehälter:</t>
  </si>
  <si>
    <t>HANDLÄUFE, GELÄNDER, GITTER UND EINFRIEDUNGEN</t>
  </si>
  <si>
    <t>a) für Treppen mit geradem Lauf</t>
  </si>
  <si>
    <t>Aufpreis für Krümmlinge</t>
  </si>
  <si>
    <t>Geländer:</t>
  </si>
  <si>
    <t>Maurerbeihilfen für Heizungsanlage</t>
  </si>
  <si>
    <t>MAURERBEIHILFEN</t>
  </si>
  <si>
    <t>Maurerbeihilfen für Schlosserarbeiten</t>
  </si>
  <si>
    <t>Maurerbeihilfen für den Einbau des Aufzuges</t>
  </si>
  <si>
    <t>FILTERSCHICHTEN</t>
  </si>
  <si>
    <t>FENSTER UND FASSADEN</t>
  </si>
  <si>
    <t>Fenster aus Stahl</t>
  </si>
  <si>
    <t>Gummigranulat-Streifen Dicke 10 mm, unter Trennwände, Breite zwischen 12 und 20 cm</t>
  </si>
  <si>
    <t>c) Aufpreis für Bodenaushub unter der freien Abflußquote von Quell- und Sickerwasser</t>
  </si>
  <si>
    <t>Schaumpolyäthylen-Streifen, Dicke 6 mm, auf der Trennwände, Breite zwischen 12 und 20 cm</t>
  </si>
  <si>
    <t>ROLLOKÄSTEN</t>
  </si>
  <si>
    <t xml:space="preserve"> 09.03.01</t>
  </si>
  <si>
    <t>Mehrschicht-Kunststoffdichtungsbahnen für die Abdichtung von Balkonen  (Nr. 203)</t>
  </si>
  <si>
    <t>b) für aufgehende Bauteile</t>
  </si>
  <si>
    <t xml:space="preserve"> 03.03.01.01</t>
  </si>
  <si>
    <t xml:space="preserve"> 03.03.01.02</t>
  </si>
  <si>
    <t xml:space="preserve"> 03.03.01.03</t>
  </si>
  <si>
    <t>Zusatzelem. Kanalschacht:</t>
  </si>
  <si>
    <t>Türen aus Stahl</t>
  </si>
  <si>
    <t>Tür aus Stahlblech:</t>
  </si>
  <si>
    <t>d) 31x31mm (26,99 kg/m²) als Abdeckung der Lichtschächte zum Untergeschoss sowie als Gitter im Heizraum</t>
  </si>
  <si>
    <t>DACHDECKUNGS- UND NEBENARBEITEN INCL. VERKLEIDUNGEN</t>
  </si>
  <si>
    <t>07.05.04.01*</t>
  </si>
  <si>
    <t>07.05.04.03*</t>
  </si>
  <si>
    <t>Maschengitter kunstoffbeschichtet:</t>
  </si>
  <si>
    <t>Sickerschacht für Regenwasser: (Nr.561)</t>
  </si>
  <si>
    <t>Boden Baugrube lösen:</t>
  </si>
  <si>
    <t xml:space="preserve"> 02.11.04.03</t>
  </si>
  <si>
    <t xml:space="preserve"> 02.11.05.01</t>
  </si>
  <si>
    <t>Abdeckungen aus Uginox für Fensterbänke, Dicke 0,70 mm</t>
  </si>
  <si>
    <t xml:space="preserve"> 08.04.03.01</t>
  </si>
  <si>
    <t>m3</t>
  </si>
  <si>
    <t>kg</t>
  </si>
  <si>
    <t>b) Dicke 12 cm, da 1200 Kg/m³</t>
  </si>
  <si>
    <t>AUTOMATISCHE TORANTRIEB</t>
  </si>
  <si>
    <t>FREIRAUMGESTALTUNG</t>
  </si>
  <si>
    <t>Rundstahl für Stahlbeton, Fe B 44K, mit verbesserter Haftung, mit Werkprüfung</t>
  </si>
  <si>
    <t>Tempera auf Mauer und Betonuntergründen in Garage und Keller</t>
  </si>
  <si>
    <t>02.12.01.02.a*</t>
  </si>
  <si>
    <t>Lackfarbe-Deckbeschichtung auf Metall  innen</t>
  </si>
  <si>
    <t>Fensterbank innen aus Marmor (Nr. 130)</t>
  </si>
  <si>
    <t>08.01.06.04*</t>
  </si>
  <si>
    <t>a) einflügelig</t>
  </si>
  <si>
    <t>Türen aus Aluminium</t>
  </si>
  <si>
    <t>TÜREN</t>
  </si>
  <si>
    <t>Schwelle aus Marmor für Fenstertüren</t>
  </si>
  <si>
    <t xml:space="preserve">FUSSBÖDEN AUS HOLZ </t>
  </si>
  <si>
    <t>INNENTÜREN</t>
  </si>
  <si>
    <t>Tür als Drehflügeltür aus Holz:</t>
  </si>
  <si>
    <t>b) Eiche</t>
  </si>
  <si>
    <t>b) Balken im handelsmässigen Zuschnitt (2/3 der Kanten ohne Baumkante)</t>
  </si>
  <si>
    <t>MALERARBEITEN</t>
  </si>
  <si>
    <t>BEARBEITUNGEN AUF MAUER- UND BETONUNTERGRÜNDEN</t>
  </si>
  <si>
    <t>Panik-Stangenbeschlag:</t>
  </si>
  <si>
    <t>Summe Bauarbeiten</t>
  </si>
  <si>
    <t xml:space="preserve"> 05.02.05</t>
  </si>
  <si>
    <t xml:space="preserve"> 07.01.03</t>
  </si>
  <si>
    <t xml:space="preserve"> 05.05</t>
  </si>
  <si>
    <t xml:space="preserve"> 05.05.01</t>
  </si>
  <si>
    <t xml:space="preserve"> 07.01.04</t>
  </si>
  <si>
    <t>Kg</t>
  </si>
  <si>
    <t xml:space="preserve"> 07.02</t>
  </si>
  <si>
    <t xml:space="preserve"> 07.02.02</t>
  </si>
  <si>
    <t xml:space="preserve"> 05.06</t>
  </si>
  <si>
    <t xml:space="preserve"> 05.06.01</t>
  </si>
  <si>
    <t>BESCHICHTUNGEN AUF METALLFLÄCHEN</t>
  </si>
  <si>
    <t>ZIMMERMANNS- UND DACHDECKERARBEITEN</t>
  </si>
  <si>
    <t>TRAGSTRUKTUREN</t>
  </si>
  <si>
    <t>a) freistehend</t>
  </si>
  <si>
    <t xml:space="preserve"> 02.16</t>
  </si>
  <si>
    <t xml:space="preserve"> 02.16.02.02</t>
  </si>
  <si>
    <t xml:space="preserve"> 02.16.02.03</t>
  </si>
  <si>
    <t xml:space="preserve"> 02.16.02.04</t>
  </si>
  <si>
    <t>m</t>
  </si>
  <si>
    <t xml:space="preserve"> 02.07.04</t>
  </si>
  <si>
    <t xml:space="preserve"> 02.09</t>
  </si>
  <si>
    <t xml:space="preserve"> 02.09.02.03</t>
  </si>
  <si>
    <t xml:space="preserve"> 02.17.02.03</t>
  </si>
  <si>
    <t xml:space="preserve"> 02.07.01.01</t>
  </si>
  <si>
    <t>KODEX</t>
  </si>
  <si>
    <t>BESCHREIBUNG</t>
  </si>
  <si>
    <t>MENGE</t>
  </si>
  <si>
    <t>Halbvolle Blöcke BS 11-31 für tragendes, aussteifendes und ausfachendes Mauerwerk</t>
  </si>
  <si>
    <t>b) Dicke 30 cm</t>
  </si>
  <si>
    <t>SCHOTTERSCHICHT</t>
  </si>
  <si>
    <t>Entwässerungsrinne als Fertigteil aus Beton: (Nr. 581)</t>
  </si>
  <si>
    <t>Aufschlag für die Position 02.04.01.01:</t>
  </si>
  <si>
    <t xml:space="preserve"> 05.04.01</t>
  </si>
  <si>
    <t>Setzstufe aus Marmor für Innenstufen (auswählen der Art ):</t>
  </si>
  <si>
    <t xml:space="preserve"> a) Trani bronzetto </t>
  </si>
  <si>
    <t>Sockelleiste aus Marmor in rechteckiger Form für Treppen und Treppenpodeste innen (auswählen der Art):</t>
  </si>
  <si>
    <t>Rolläden</t>
  </si>
  <si>
    <t>c) Ligustrum einreihig</t>
  </si>
  <si>
    <t>MAUERWERK AUS BETON</t>
  </si>
  <si>
    <t>Gelöchte Blöcke F4 für Trennwände im Untergeschoss</t>
  </si>
  <si>
    <t>Boden der Gräben für Leitungen ausheben:</t>
  </si>
  <si>
    <t>a) Dicke 12 cm</t>
  </si>
  <si>
    <t>Geotextilien-Filtervlies (Nr. 256)</t>
  </si>
  <si>
    <t>Aufpreis für elektromagnetischen Haftmagnet und automatischen Türschliesser</t>
  </si>
  <si>
    <t>Aufpreis für Brandschutz-Steuergerät mit Rauch- und Brandmelder</t>
  </si>
  <si>
    <t>TORE UND GITTER</t>
  </si>
  <si>
    <t>a) hellgetönt</t>
  </si>
  <si>
    <t>Spenglerarbeiten</t>
  </si>
  <si>
    <t>Fenster für Keller und unterirdische Räume</t>
  </si>
  <si>
    <t>Aufpreis für Krümmlinge, waagerecht oder steigend</t>
  </si>
  <si>
    <t>c) DN 160 mm</t>
  </si>
  <si>
    <t>Dränschicht mit Kegelstumpfnoppen (Nr. 258)</t>
  </si>
  <si>
    <t>c) für aufgehende Bauteile mit einer Stärke &gt; 20 cm, Rck &gt; 25 N/mm2</t>
  </si>
  <si>
    <t xml:space="preserve"> 02.16.01</t>
  </si>
  <si>
    <t>MAUERWERK, ROLLADENKÄSTEN UND SCHORNSTEINE</t>
  </si>
  <si>
    <t>07.05.04.04*</t>
  </si>
  <si>
    <t>08.05.04.06</t>
  </si>
  <si>
    <t>BETON, BETONSTAHL, DECKEN UND SCHALUNGEN</t>
  </si>
  <si>
    <t>Sockelleiste (H =10 cm) (Nr. 120)</t>
  </si>
  <si>
    <t xml:space="preserve"> a) Trani Bronzetto</t>
  </si>
  <si>
    <t>NATURSTEINVERKLEIDUNGEN</t>
  </si>
  <si>
    <t xml:space="preserve"> - Rauhschalung aus Fichte, Klasse III, Dicke 25 mm</t>
  </si>
  <si>
    <t xml:space="preserve"> - atmungsaktive Unterspannbahn</t>
  </si>
  <si>
    <t>Dachzubehör aus Metall</t>
  </si>
  <si>
    <t>Insektenschutzgitter</t>
  </si>
  <si>
    <t>Metallkämme als Schutz vor Vögeln</t>
  </si>
  <si>
    <t xml:space="preserve"> 02.17.03</t>
  </si>
  <si>
    <t xml:space="preserve"> 02.17.03.01</t>
  </si>
  <si>
    <t xml:space="preserve"> 02.02.03.02</t>
  </si>
  <si>
    <t>Maurerbeihilfen für den Einbau von Fenster und Türen aus Holz und Holz-Aluminium</t>
  </si>
  <si>
    <t>b) als Betonstahlmatte</t>
  </si>
  <si>
    <t xml:space="preserve"> 02.11.02.01</t>
  </si>
  <si>
    <t xml:space="preserve"> 02.11.03.01</t>
  </si>
  <si>
    <t xml:space="preserve"> 02.11.05.02</t>
  </si>
  <si>
    <t xml:space="preserve"> 02.12</t>
  </si>
  <si>
    <t>Verteilen des gelagerten Oberbodens</t>
  </si>
  <si>
    <t>SCHALUNGEN</t>
  </si>
  <si>
    <t xml:space="preserve"> 03.07.02.02*</t>
  </si>
  <si>
    <t>Brandschutztür aus Stahl, Lichte Öffnung: 1200x2100mm, mit Schließfolgeregler</t>
  </si>
  <si>
    <t>SCHLOSSERARBEITEN</t>
  </si>
  <si>
    <t>STAHLBAUARBEITEN</t>
  </si>
  <si>
    <t xml:space="preserve"> 02.11</t>
  </si>
  <si>
    <t xml:space="preserve"> 02.12.02.03</t>
  </si>
  <si>
    <t xml:space="preserve"> 02.12.02.05</t>
  </si>
  <si>
    <t xml:space="preserve"> 09.03.03</t>
  </si>
  <si>
    <t xml:space="preserve"> 09.07.01.02</t>
  </si>
  <si>
    <t xml:space="preserve"> 12</t>
  </si>
  <si>
    <t xml:space="preserve"> 16</t>
  </si>
  <si>
    <t>Sicherheit</t>
  </si>
  <si>
    <t>ELT</t>
  </si>
  <si>
    <t>HKS</t>
  </si>
  <si>
    <t xml:space="preserve"> 08</t>
  </si>
  <si>
    <t>PUTZE UND VOLLWÄRMESCHUTZ</t>
  </si>
  <si>
    <t>b) 40x40x20(H)x4 cm</t>
  </si>
  <si>
    <t xml:space="preserve"> 03.05</t>
  </si>
  <si>
    <t xml:space="preserve"> 03.05.01</t>
  </si>
  <si>
    <t xml:space="preserve"> 03.05.01.01</t>
  </si>
  <si>
    <t xml:space="preserve"> 03.09.02.01</t>
  </si>
  <si>
    <t xml:space="preserve"> 03.06.02</t>
  </si>
  <si>
    <t xml:space="preserve"> 03.10</t>
  </si>
  <si>
    <t xml:space="preserve"> 03.10.01</t>
  </si>
  <si>
    <t>Fußboden aus Eichenholz, Riemchenformat, D: 10 mm (Nr. 111) (mit Anstrich vor Ort)</t>
  </si>
  <si>
    <t>Sockelleiste aus Eichenholz, Rechteckquerschnitt 20 x 60 mm (Nr. 121)</t>
  </si>
  <si>
    <t>Eingangsgitter</t>
  </si>
  <si>
    <t>BRIEFKÄSTEN UND SCHRÄNKE</t>
  </si>
  <si>
    <t>SONDERBESCHLÄGE</t>
  </si>
  <si>
    <t>Türschließer</t>
  </si>
  <si>
    <t>e) für Balken, Mauerkränze, Gesimse, Deckenplatten und Massivdecken, Treppenpodeste, Rck &gt; 30 N/mm2</t>
  </si>
  <si>
    <t>DECKEN</t>
  </si>
  <si>
    <t>EINRICHTUNGSGEGENSTÄNDE</t>
  </si>
  <si>
    <t>b) maschinell, Lagerung auf Baugelände</t>
  </si>
  <si>
    <t>Anschluss- und Befestigungselemente aus Stahl (Platten, Balkenschuhe, Zugbänder)</t>
  </si>
  <si>
    <t>a) warmverzinkt</t>
  </si>
  <si>
    <t>DACHAUFBAU</t>
  </si>
  <si>
    <t>TEERDECKSCHICHTEN</t>
  </si>
  <si>
    <t>SCHALLDÄMMUNGEN</t>
  </si>
  <si>
    <t xml:space="preserve">KERAMIKFUSSBÖDEN </t>
  </si>
  <si>
    <t>Gummingranulat-Matte, Gesamtdicke 6+6 mm, als Trittschalldämmung</t>
  </si>
  <si>
    <t xml:space="preserve"> 04.04</t>
  </si>
  <si>
    <t xml:space="preserve"> 04.04.01</t>
  </si>
  <si>
    <t xml:space="preserve"> 04.04.02</t>
  </si>
  <si>
    <t xml:space="preserve"> 04.01.01.01</t>
  </si>
  <si>
    <t>SCHÄCHTE</t>
  </si>
  <si>
    <t>BESONDERE BESCHICHTUNGEN</t>
  </si>
  <si>
    <t>Richtungspfeil</t>
  </si>
  <si>
    <t>Mehrlagiger Verbundkörper aus Filterlagen und Sickerschicht  (Nr. 257)</t>
  </si>
  <si>
    <t>Kanalschacht Beton:</t>
  </si>
  <si>
    <t xml:space="preserve"> 05.02.03</t>
  </si>
  <si>
    <t xml:space="preserve"> 02.17</t>
  </si>
  <si>
    <t xml:space="preserve"> 02.17.01</t>
  </si>
  <si>
    <t xml:space="preserve"> 02.17.01.01</t>
  </si>
  <si>
    <t>Fallrohr, rund aus Uginox</t>
  </si>
  <si>
    <t xml:space="preserve"> 03.06.03.02</t>
  </si>
  <si>
    <t xml:space="preserve"> 03.06.03.05</t>
  </si>
  <si>
    <t>b) 12/15x25(H)cm</t>
  </si>
  <si>
    <t>Gelochte Blöcke BF 00-21 für innere Trennwände</t>
  </si>
  <si>
    <t>c) für rechteckige Stützen sowie für Unter- und Überzüge und Mauerkränze</t>
  </si>
  <si>
    <t xml:space="preserve"> 02.02.04.04</t>
  </si>
  <si>
    <t>ERDBEWEGUNGSARBEITEN</t>
  </si>
  <si>
    <t>BETON</t>
  </si>
  <si>
    <t xml:space="preserve"> 02.07.02</t>
  </si>
  <si>
    <t xml:space="preserve"> 02.07.02.01</t>
  </si>
  <si>
    <t>b) für Streifenfundamente, Einzelfundamente, Fundamentplatten, Fundamentbalken und Stufen Rck &gt; 25 N/mm2</t>
  </si>
  <si>
    <t xml:space="preserve"> 02.18.03</t>
  </si>
  <si>
    <t xml:space="preserve"> 02.18.04</t>
  </si>
  <si>
    <t xml:space="preserve"> 02.17.06.02</t>
  </si>
  <si>
    <t xml:space="preserve"> 02.17.08</t>
  </si>
  <si>
    <t>Leichtestrich - erleichterter Blähbeton-Estrich, Dichte: 400-500 kg/m3 (D: 7 cm)  (Nr. 310)</t>
  </si>
  <si>
    <t>a) 30x30x20(H)x3cm</t>
  </si>
  <si>
    <t>a) einflügelig mit Einfachverriegelung</t>
  </si>
  <si>
    <t>Obentürschließer mit Zahnantrieb:</t>
  </si>
  <si>
    <t>a) Dicke 12 cm, da 800 Kg/m³</t>
  </si>
  <si>
    <t>a) Schichtdicke: 25 cm</t>
  </si>
  <si>
    <t>c) Schichtdicke: 40 cm</t>
  </si>
  <si>
    <t>c) Kastenrinne mit Schlitzrost aus Gußeisen, Klasse D 400</t>
  </si>
  <si>
    <t>Gewaschener Grobschotter, Durchmesser 16-32 mm (Nr. 532)</t>
  </si>
  <si>
    <t>b) Bodenanschlusse an Gebäude (Dicke min. 25 cm)</t>
  </si>
  <si>
    <t>a) als Stabstahl</t>
  </si>
  <si>
    <t xml:space="preserve"> 05.04</t>
  </si>
  <si>
    <t xml:space="preserve"> 05.06.03</t>
  </si>
  <si>
    <t xml:space="preserve"> 05.06.05</t>
  </si>
  <si>
    <t xml:space="preserve"> 07</t>
  </si>
  <si>
    <t xml:space="preserve"> 07.05</t>
  </si>
  <si>
    <t xml:space="preserve"> 07.05.03</t>
  </si>
  <si>
    <t xml:space="preserve"> 07.05.03.01</t>
  </si>
  <si>
    <t xml:space="preserve"> 07.05.03.02</t>
  </si>
  <si>
    <t xml:space="preserve"> 08.05</t>
  </si>
  <si>
    <t xml:space="preserve"> 08.06</t>
  </si>
  <si>
    <t xml:space="preserve"> 09</t>
  </si>
  <si>
    <t xml:space="preserve"> 08.03</t>
  </si>
  <si>
    <t xml:space="preserve"> 08.04</t>
  </si>
  <si>
    <t xml:space="preserve"> 02.11.04.02</t>
  </si>
  <si>
    <t>d) für schlanke Wände bis 20 cm, Stützen und Brüstungen Rck &gt; 30 N/mm2</t>
  </si>
  <si>
    <t>RASENFLÄCHEN</t>
  </si>
  <si>
    <t>Gartenerde (Nr. 520)</t>
  </si>
  <si>
    <t>b) Einbau maschinell</t>
  </si>
  <si>
    <t>Rasenflächen</t>
  </si>
  <si>
    <t>PFLANZEN</t>
  </si>
  <si>
    <t>Anpflanzen von Pflanzen:</t>
  </si>
  <si>
    <t>FERTIGBETON-DECKSCHICHTEN</t>
  </si>
  <si>
    <t>a) gerade</t>
  </si>
  <si>
    <t>c) REI 120</t>
  </si>
  <si>
    <t>Hecken:</t>
  </si>
  <si>
    <t>d) maschinell, Tiefe von 2,0 bis 4,0 m</t>
  </si>
  <si>
    <t>Innenputz 3 Lagen n allen Zimmern der Wohnungen:</t>
  </si>
  <si>
    <t>DRÄNARBEITEN, ABFLUSS- UND ABWASSERLEITUNGEN</t>
  </si>
  <si>
    <t>DRÄNROHRE</t>
  </si>
  <si>
    <t>a) für Streifenfundamente, Einzelfundamente, Fundamentplatte, Fundamentbalken und Stufen</t>
  </si>
  <si>
    <t>glasierte Keramikfliesen (30x30) (Nr. 110) incl. Tropfblech mit Montageprofil aus Alu, Typ "Schlüter" oder gleichwertig</t>
  </si>
  <si>
    <t>Betonpflastersteine, 8 cm stark  (Nr. 500) incl. Unterbau für Wege, Eingang und Terrassen</t>
  </si>
  <si>
    <t xml:space="preserve"> 02.04.02</t>
  </si>
  <si>
    <t xml:space="preserve"> 02.04.02.01</t>
  </si>
  <si>
    <t xml:space="preserve"> 02.07.01.06</t>
  </si>
  <si>
    <t xml:space="preserve"> 02.04.04</t>
  </si>
  <si>
    <t>cad.</t>
  </si>
  <si>
    <t xml:space="preserve"> 03.04.04.01</t>
  </si>
  <si>
    <t xml:space="preserve"> 03.04.04.03*</t>
  </si>
  <si>
    <t>c) für Öffnungen und Aussparungen, Durchbrüche zur Verlegung von haustechnischen Anlagen, Schornsteine und Schächte</t>
  </si>
  <si>
    <t xml:space="preserve"> 02.12.01.02</t>
  </si>
  <si>
    <t>Abdeckungen aus Uginox für Mauern und Brüstungen, Dicke 0,60 mm</t>
  </si>
  <si>
    <t>a) für Sauberkeitsschicht Rck &gt;10 N/mm2</t>
  </si>
  <si>
    <t>ZIEGELMAUERWERK</t>
  </si>
  <si>
    <t xml:space="preserve"> 04.01.01.02</t>
  </si>
  <si>
    <t xml:space="preserve"> 04.03</t>
  </si>
  <si>
    <t xml:space="preserve"> 05.01</t>
  </si>
  <si>
    <t xml:space="preserve"> 05.01.01</t>
  </si>
  <si>
    <t xml:space="preserve"> 02.16.05.02</t>
  </si>
  <si>
    <t>Decken, eben bzw. mit einem 10%ige Neigung, inkl. der Schalung, der Zwischenabstandstützung sowie dem Gitterträger aus Rundstahl</t>
  </si>
  <si>
    <t xml:space="preserve"> 02.09.03.02</t>
  </si>
  <si>
    <t xml:space="preserve"> 05.03</t>
  </si>
  <si>
    <t xml:space="preserve"> 05.03.01</t>
  </si>
  <si>
    <t xml:space="preserve"> 05.03.02</t>
  </si>
  <si>
    <t xml:space="preserve"> 05.03.03</t>
  </si>
  <si>
    <t xml:space="preserve"> 03.03</t>
  </si>
  <si>
    <t xml:space="preserve"> 02.17.10.03</t>
  </si>
  <si>
    <t xml:space="preserve"> 02.18.</t>
  </si>
  <si>
    <t xml:space="preserve"> 02.18.01</t>
  </si>
  <si>
    <t xml:space="preserve"> 02.18.02</t>
  </si>
  <si>
    <t xml:space="preserve"> 03.03.04.02</t>
  </si>
  <si>
    <t>Minderpreis für jeden cm weniger Unterbau vorheriger Position</t>
  </si>
  <si>
    <t xml:space="preserve"> 02.17.01.00*</t>
  </si>
  <si>
    <t xml:space="preserve"> 09.07.01</t>
  </si>
  <si>
    <t>a) fertige Dicke: 6 cm</t>
  </si>
  <si>
    <t>b) fertige Dicke: 3 cm</t>
  </si>
  <si>
    <t>c) Buche</t>
  </si>
  <si>
    <t>Tür als Schiebetür aus Holz:</t>
  </si>
  <si>
    <t>Gitterrost mit Quadratmaschen:</t>
  </si>
  <si>
    <t>Randstein Beton:</t>
  </si>
  <si>
    <t xml:space="preserve"> 05.09.01</t>
  </si>
  <si>
    <t xml:space="preserve"> 03.03.02.01</t>
  </si>
  <si>
    <t xml:space="preserve"> 03.03.02.02</t>
  </si>
  <si>
    <t xml:space="preserve"> 03.07.02.01</t>
  </si>
  <si>
    <t xml:space="preserve"> 03.08</t>
  </si>
  <si>
    <t xml:space="preserve"> 03.09</t>
  </si>
  <si>
    <t xml:space="preserve"> 03.09.01</t>
  </si>
  <si>
    <t xml:space="preserve"> 03.09.01.01</t>
  </si>
  <si>
    <t>02.17.04.09.b</t>
  </si>
  <si>
    <t xml:space="preserve"> 02.17.08.02</t>
  </si>
  <si>
    <t xml:space="preserve"> 02.17.09</t>
  </si>
  <si>
    <t>e) für deckengleiche Unterzüge und Ringbalken</t>
  </si>
  <si>
    <t>d) Aufpreis für Findlinge, die nicht maschinell entfernt werden können</t>
  </si>
  <si>
    <t xml:space="preserve"> 02.16.01.01</t>
  </si>
  <si>
    <t xml:space="preserve"> 02.16.02</t>
  </si>
  <si>
    <t xml:space="preserve"> 02.16.02.01</t>
  </si>
  <si>
    <t xml:space="preserve"> 02.17.01.03</t>
  </si>
  <si>
    <t>Ziegelplatten für Ummantelungen</t>
  </si>
  <si>
    <t xml:space="preserve">b) Dicke 4 cm </t>
  </si>
  <si>
    <t>Boden für Gräben und Schächte der Fundamente bis zu einer Tiefe von 1,50 m ausheben:</t>
  </si>
  <si>
    <t xml:space="preserve"> 02.17.09.01</t>
  </si>
  <si>
    <t xml:space="preserve"> 02.17.10</t>
  </si>
  <si>
    <t>Handlauf aus Stahl - Heizraum</t>
  </si>
  <si>
    <t xml:space="preserve">a) für Treppen mit geradem Lauf </t>
  </si>
  <si>
    <t>02.04.03.07.E</t>
  </si>
  <si>
    <t xml:space="preserve"> 05.01.02</t>
  </si>
  <si>
    <t xml:space="preserve"> 05.02</t>
  </si>
  <si>
    <t xml:space="preserve"> 05.02.01</t>
  </si>
  <si>
    <t xml:space="preserve"> 09.05</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</si>
</sst>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
    <numFmt numFmtId="173" formatCode="[$€-410]\ #,##0.00"/>
    <numFmt numFmtId="174" formatCode="#,##0.000"/>
    <numFmt numFmtId="175" formatCode="#,##0.0"/>
    <numFmt numFmtId="176" formatCode="#,##0.0;\-#,##0.0"/>
    <numFmt numFmtId="177" formatCode="00000"/>
    <numFmt numFmtId="178" formatCode="[$€-410]\ #,##0;\-[$€-410]\ #,##0"/>
    <numFmt numFmtId="179" formatCode="[$€-410]\ #,##0.00;\-[$€-410]\ #,##0.00"/>
    <numFmt numFmtId="180" formatCode="0.0"/>
    <numFmt numFmtId="181" formatCode="0.0%"/>
    <numFmt numFmtId="182" formatCode="[$€-410]\ #,##0.000"/>
    <numFmt numFmtId="183" formatCode="[$€-410]\ #,##0.0"/>
    <numFmt numFmtId="184" formatCode="&quot;€&quot;#,##0;[Red]&quot;€&quot;#,##0"/>
    <numFmt numFmtId="185" formatCode="[$€-410]\ #,##0.00;[Red][$€-410]\ #,##0.00"/>
  </numFmts>
  <fonts count="14">
    <font>
      <sz val="10"/>
      <name val="Arial"/>
      <family val="0"/>
    </font>
    <font>
      <b/>
      <sz val="10"/>
      <name val="Arial"/>
      <family val="2"/>
    </font>
    <font>
      <u val="single"/>
      <sz val="12.5"/>
      <color indexed="12"/>
      <name val="Arial"/>
      <family val="2"/>
    </font>
    <font>
      <u val="single"/>
      <sz val="12.5"/>
      <color indexed="61"/>
      <name val="Arial"/>
      <family val="2"/>
    </font>
    <font>
      <b/>
      <sz val="12"/>
      <name val="Arial"/>
      <family val="2"/>
    </font>
    <font>
      <sz val="9"/>
      <name val="Arial"/>
      <family val="2"/>
    </font>
    <font>
      <b/>
      <sz val="9"/>
      <name val="Arial"/>
      <family val="0"/>
    </font>
    <font>
      <sz val="9"/>
      <name val="ATRotis Semisans 55"/>
      <family val="2"/>
    </font>
    <font>
      <b/>
      <sz val="8"/>
      <name val="Arial"/>
      <family val="0"/>
    </font>
    <font>
      <sz val="8"/>
      <name val="Arial"/>
      <family val="0"/>
    </font>
    <font>
      <i/>
      <sz val="8"/>
      <name val="Arial"/>
      <family val="2"/>
    </font>
    <font>
      <sz val="8"/>
      <name val="ATRotis Semisans 55"/>
      <family val="2"/>
    </font>
    <font>
      <sz val="8"/>
      <name val="Garamond"/>
      <family val="0"/>
    </font>
    <font>
      <i/>
      <sz val="8"/>
      <name val="ATRotis Semisans 45 Light"/>
      <family val="0"/>
    </font>
  </fonts>
  <fills count="3">
    <fill>
      <patternFill/>
    </fill>
    <fill>
      <patternFill patternType="gray125"/>
    </fill>
    <fill>
      <patternFill patternType="solid">
        <fgColor indexed="22"/>
        <bgColor indexed="64"/>
      </patternFill>
    </fill>
  </fills>
  <borders count="7">
    <border>
      <left/>
      <right/>
      <top/>
      <bottom/>
      <diagonal/>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2" fillId="0" borderId="0" applyNumberFormat="0" applyFill="0" applyBorder="0" applyAlignment="0" applyProtection="0"/>
    <xf numFmtId="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cellStyleXfs>
  <cellXfs count="174">
    <xf numFmtId="0" fontId="0" fillId="0" borderId="0" xfId="0" applyAlignment="1">
      <alignment/>
    </xf>
    <xf numFmtId="0" fontId="1"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xf>
    <xf numFmtId="39" fontId="4" fillId="0" borderId="1" xfId="0" applyNumberFormat="1" applyFont="1" applyFill="1" applyBorder="1" applyAlignment="1" applyProtection="1">
      <alignment horizontal="right"/>
      <protection/>
    </xf>
    <xf numFmtId="0" fontId="1" fillId="0" borderId="1" xfId="0" applyFont="1" applyFill="1" applyBorder="1" applyAlignment="1" applyProtection="1">
      <alignment horizontal="center" vertical="center"/>
      <protection/>
    </xf>
    <xf numFmtId="0" fontId="0" fillId="0" borderId="1" xfId="0" applyFont="1" applyFill="1" applyBorder="1" applyAlignment="1" applyProtection="1">
      <alignment vertical="top"/>
      <protection/>
    </xf>
    <xf numFmtId="0" fontId="0" fillId="0" borderId="1" xfId="0" applyFont="1" applyFill="1" applyBorder="1" applyAlignment="1" applyProtection="1">
      <alignment vertical="top" wrapText="1"/>
      <protection/>
    </xf>
    <xf numFmtId="49" fontId="0" fillId="0" borderId="1" xfId="0" applyNumberFormat="1" applyFont="1" applyFill="1" applyBorder="1" applyAlignment="1" applyProtection="1">
      <alignment vertical="top"/>
      <protection/>
    </xf>
    <xf numFmtId="39" fontId="0" fillId="0" borderId="1" xfId="0" applyNumberFormat="1" applyFont="1" applyFill="1" applyBorder="1" applyAlignment="1" applyProtection="1">
      <alignment vertical="top"/>
      <protection/>
    </xf>
    <xf numFmtId="49" fontId="0" fillId="0" borderId="1" xfId="0" applyNumberFormat="1" applyFont="1" applyFill="1" applyBorder="1" applyAlignment="1" applyProtection="1">
      <alignment vertical="top" wrapText="1"/>
      <protection/>
    </xf>
    <xf numFmtId="39" fontId="0" fillId="0" borderId="1" xfId="0" applyNumberFormat="1" applyFont="1" applyFill="1" applyBorder="1" applyAlignment="1" applyProtection="1">
      <alignment horizontal="right"/>
      <protection/>
    </xf>
    <xf numFmtId="0" fontId="0" fillId="0" borderId="0" xfId="0" applyFont="1" applyFill="1" applyAlignment="1" applyProtection="1">
      <alignment horizontal="center" vertical="center"/>
      <protection locked="0"/>
    </xf>
    <xf numFmtId="0" fontId="0" fillId="0" borderId="0" xfId="0" applyFont="1" applyAlignment="1" applyProtection="1">
      <alignment vertical="top"/>
      <protection locked="0"/>
    </xf>
    <xf numFmtId="2" fontId="0" fillId="0" borderId="0" xfId="0" applyNumberFormat="1" applyFont="1" applyAlignment="1" applyProtection="1">
      <alignment vertical="top"/>
      <protection locked="0"/>
    </xf>
    <xf numFmtId="0" fontId="0" fillId="0" borderId="0" xfId="0" applyFont="1" applyFill="1" applyAlignment="1" applyProtection="1">
      <alignment vertical="top"/>
      <protection locked="0"/>
    </xf>
    <xf numFmtId="0" fontId="0" fillId="0" borderId="0" xfId="0" applyFont="1" applyFill="1" applyBorder="1" applyAlignment="1" applyProtection="1">
      <alignment vertical="top" wrapText="1"/>
      <protection locked="0"/>
    </xf>
    <xf numFmtId="0" fontId="5" fillId="0" borderId="1" xfId="0" applyFont="1" applyBorder="1" applyAlignment="1" applyProtection="1">
      <alignment horizontal="center" vertical="center"/>
      <protection/>
    </xf>
    <xf numFmtId="0" fontId="6" fillId="0" borderId="1" xfId="0" applyFont="1" applyFill="1" applyBorder="1" applyAlignment="1" applyProtection="1">
      <alignment horizontal="center" vertical="center" wrapText="1"/>
      <protection/>
    </xf>
    <xf numFmtId="4" fontId="6" fillId="0" borderId="1" xfId="0" applyNumberFormat="1" applyFont="1" applyFill="1" applyBorder="1" applyAlignment="1">
      <alignment horizontal="center" vertical="center" wrapText="1"/>
    </xf>
    <xf numFmtId="173" fontId="6" fillId="0" borderId="1" xfId="0" applyNumberFormat="1" applyFont="1" applyFill="1" applyBorder="1" applyAlignment="1" applyProtection="1">
      <alignment horizontal="center" vertical="center" wrapText="1"/>
      <protection/>
    </xf>
    <xf numFmtId="0" fontId="5" fillId="0" borderId="0" xfId="0" applyFont="1" applyAlignment="1" applyProtection="1">
      <alignment horizontal="center" vertical="center"/>
      <protection locked="0"/>
    </xf>
    <xf numFmtId="0" fontId="5" fillId="0" borderId="1" xfId="0" applyFont="1" applyFill="1" applyBorder="1" applyAlignment="1" applyProtection="1">
      <alignment horizontal="center" vertical="center" wrapText="1"/>
      <protection/>
    </xf>
    <xf numFmtId="0" fontId="6" fillId="0" borderId="1" xfId="0" applyFont="1" applyFill="1" applyBorder="1" applyAlignment="1" applyProtection="1">
      <alignment wrapText="1"/>
      <protection/>
    </xf>
    <xf numFmtId="173" fontId="5" fillId="0" borderId="1" xfId="0" applyNumberFormat="1" applyFont="1" applyFill="1" applyBorder="1" applyAlignment="1" applyProtection="1">
      <alignment horizontal="center" vertical="center"/>
      <protection/>
    </xf>
    <xf numFmtId="0" fontId="5" fillId="0" borderId="1" xfId="0" applyFont="1" applyBorder="1" applyAlignment="1" applyProtection="1">
      <alignment vertical="top"/>
      <protection/>
    </xf>
    <xf numFmtId="0" fontId="6" fillId="0" borderId="1" xfId="0" applyFont="1" applyFill="1" applyBorder="1" applyAlignment="1" applyProtection="1">
      <alignment vertical="top" wrapText="1"/>
      <protection/>
    </xf>
    <xf numFmtId="4" fontId="6" fillId="0" borderId="1" xfId="0" applyNumberFormat="1" applyFont="1" applyFill="1" applyBorder="1" applyAlignment="1">
      <alignment horizontal="right" wrapText="1"/>
    </xf>
    <xf numFmtId="4" fontId="5" fillId="0" borderId="1" xfId="0" applyNumberFormat="1" applyFont="1" applyFill="1" applyBorder="1" applyAlignment="1">
      <alignment horizontal="right"/>
    </xf>
    <xf numFmtId="173" fontId="5" fillId="0" borderId="1" xfId="0" applyNumberFormat="1" applyFont="1" applyFill="1" applyBorder="1" applyAlignment="1" applyProtection="1">
      <alignment horizontal="right"/>
      <protection/>
    </xf>
    <xf numFmtId="0" fontId="5" fillId="0" borderId="0" xfId="0" applyFont="1" applyAlignment="1" applyProtection="1">
      <alignment vertical="top"/>
      <protection locked="0"/>
    </xf>
    <xf numFmtId="0" fontId="6" fillId="0" borderId="1" xfId="0" applyFont="1" applyBorder="1" applyAlignment="1" applyProtection="1">
      <alignment vertical="top"/>
      <protection/>
    </xf>
    <xf numFmtId="0" fontId="6" fillId="0" borderId="1" xfId="0" applyFont="1" applyFill="1" applyBorder="1" applyAlignment="1" applyProtection="1">
      <alignment vertical="top"/>
      <protection/>
    </xf>
    <xf numFmtId="173" fontId="6" fillId="0" borderId="1" xfId="0" applyNumberFormat="1" applyFont="1" applyFill="1" applyBorder="1" applyAlignment="1" applyProtection="1">
      <alignment horizontal="right"/>
      <protection/>
    </xf>
    <xf numFmtId="0" fontId="6" fillId="0" borderId="0" xfId="0" applyFont="1" applyAlignment="1" applyProtection="1">
      <alignment vertical="top"/>
      <protection locked="0"/>
    </xf>
    <xf numFmtId="0" fontId="5" fillId="0" borderId="1" xfId="0" applyFont="1" applyFill="1" applyBorder="1" applyAlignment="1" applyProtection="1">
      <alignment vertical="top"/>
      <protection/>
    </xf>
    <xf numFmtId="0" fontId="5" fillId="0" borderId="1" xfId="0" applyFont="1" applyFill="1" applyBorder="1" applyAlignment="1" applyProtection="1">
      <alignment vertical="top" wrapText="1"/>
      <protection/>
    </xf>
    <xf numFmtId="0" fontId="5" fillId="0" borderId="1" xfId="0" applyFont="1" applyFill="1" applyBorder="1" applyAlignment="1" applyProtection="1">
      <alignment wrapText="1"/>
      <protection/>
    </xf>
    <xf numFmtId="0" fontId="5" fillId="0" borderId="2" xfId="0" applyFont="1" applyFill="1" applyBorder="1" applyAlignment="1" applyProtection="1">
      <alignment vertical="top" wrapText="1"/>
      <protection/>
    </xf>
    <xf numFmtId="4" fontId="5" fillId="0" borderId="1" xfId="0" applyNumberFormat="1" applyFont="1" applyFill="1" applyBorder="1" applyAlignment="1">
      <alignment horizontal="right" wrapText="1"/>
    </xf>
    <xf numFmtId="49" fontId="7" fillId="0" borderId="1" xfId="0" applyNumberFormat="1" applyFont="1" applyFill="1" applyBorder="1" applyAlignment="1" applyProtection="1">
      <alignment wrapText="1"/>
      <protection/>
    </xf>
    <xf numFmtId="4" fontId="7" fillId="0" borderId="1" xfId="0" applyNumberFormat="1" applyFont="1" applyFill="1" applyBorder="1" applyAlignment="1">
      <alignment horizontal="right" wrapText="1"/>
    </xf>
    <xf numFmtId="0" fontId="5" fillId="0" borderId="1" xfId="0" applyFont="1" applyFill="1" applyBorder="1" applyAlignment="1" applyProtection="1">
      <alignment/>
      <protection/>
    </xf>
    <xf numFmtId="0" fontId="5" fillId="0" borderId="0" xfId="0" applyFont="1" applyBorder="1" applyAlignment="1" applyProtection="1">
      <alignment vertical="top"/>
      <protection locked="0"/>
    </xf>
    <xf numFmtId="0" fontId="5" fillId="0" borderId="1" xfId="0" applyFont="1" applyBorder="1" applyAlignment="1" applyProtection="1">
      <alignment vertical="top"/>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wrapText="1"/>
      <protection locked="0"/>
    </xf>
    <xf numFmtId="173" fontId="5" fillId="0" borderId="1" xfId="0" applyNumberFormat="1" applyFont="1" applyFill="1" applyBorder="1" applyAlignment="1" applyProtection="1">
      <alignment horizontal="right"/>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 fontId="5" fillId="0" borderId="0" xfId="0" applyNumberFormat="1" applyFont="1" applyFill="1" applyBorder="1" applyAlignment="1">
      <alignment horizontal="right" wrapText="1"/>
    </xf>
    <xf numFmtId="173" fontId="5" fillId="0" borderId="0" xfId="0" applyNumberFormat="1" applyFont="1" applyFill="1" applyAlignment="1" applyProtection="1">
      <alignment horizontal="right"/>
      <protection locked="0"/>
    </xf>
    <xf numFmtId="0" fontId="5" fillId="0" borderId="0" xfId="0" applyFont="1" applyBorder="1" applyAlignment="1" applyProtection="1">
      <alignment vertical="top"/>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wrapText="1"/>
      <protection/>
    </xf>
    <xf numFmtId="173" fontId="5" fillId="0" borderId="0" xfId="0" applyNumberFormat="1" applyFont="1" applyFill="1" applyBorder="1" applyAlignment="1" applyProtection="1">
      <alignment horizontal="right"/>
      <protection locked="0"/>
    </xf>
    <xf numFmtId="39" fontId="5" fillId="0" borderId="1" xfId="0" applyNumberFormat="1" applyFont="1" applyBorder="1" applyAlignment="1" applyProtection="1">
      <alignment horizontal="center" vertical="center"/>
      <protection/>
    </xf>
    <xf numFmtId="39" fontId="5" fillId="0" borderId="1" xfId="0" applyNumberFormat="1" applyFont="1" applyBorder="1" applyAlignment="1" applyProtection="1">
      <alignment horizontal="right" vertical="top"/>
      <protection/>
    </xf>
    <xf numFmtId="37" fontId="5" fillId="0" borderId="1" xfId="0" applyNumberFormat="1" applyFont="1" applyBorder="1" applyAlignment="1" applyProtection="1">
      <alignment horizontal="right" vertical="top"/>
      <protection/>
    </xf>
    <xf numFmtId="39" fontId="5" fillId="0" borderId="0" xfId="0" applyNumberFormat="1" applyFont="1" applyBorder="1" applyAlignment="1" applyProtection="1">
      <alignment horizontal="right" vertical="top"/>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wrapText="1"/>
      <protection locked="0"/>
    </xf>
    <xf numFmtId="4" fontId="6" fillId="0" borderId="0" xfId="0" applyNumberFormat="1" applyFont="1" applyFill="1" applyBorder="1" applyAlignment="1">
      <alignment horizontal="right" wrapText="1"/>
    </xf>
    <xf numFmtId="173" fontId="6" fillId="0" borderId="0" xfId="0" applyNumberFormat="1" applyFont="1" applyFill="1" applyAlignment="1" applyProtection="1">
      <alignment horizontal="right"/>
      <protection locked="0"/>
    </xf>
    <xf numFmtId="173" fontId="5" fillId="0" borderId="0" xfId="0" applyNumberFormat="1" applyFont="1" applyFill="1" applyBorder="1" applyAlignment="1" applyProtection="1">
      <alignment horizontal="right" wrapText="1"/>
      <protection locked="0"/>
    </xf>
    <xf numFmtId="173" fontId="6" fillId="0" borderId="1" xfId="0" applyNumberFormat="1"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5" fillId="0" borderId="3" xfId="0" applyFont="1" applyFill="1" applyBorder="1" applyAlignment="1" applyProtection="1">
      <alignment vertical="top" wrapText="1"/>
      <protection/>
    </xf>
    <xf numFmtId="0" fontId="5" fillId="0" borderId="3" xfId="0" applyFont="1" applyFill="1" applyBorder="1" applyAlignment="1" applyProtection="1">
      <alignment wrapText="1"/>
      <protection/>
    </xf>
    <xf numFmtId="4" fontId="5" fillId="0" borderId="3" xfId="0" applyNumberFormat="1" applyFont="1" applyFill="1" applyBorder="1" applyAlignment="1">
      <alignment horizontal="right" wrapText="1"/>
    </xf>
    <xf numFmtId="4" fontId="5" fillId="0" borderId="3" xfId="0" applyNumberFormat="1" applyFont="1" applyFill="1" applyBorder="1" applyAlignment="1">
      <alignment horizontal="right"/>
    </xf>
    <xf numFmtId="0" fontId="5" fillId="0" borderId="3" xfId="0" applyFont="1" applyBorder="1" applyAlignment="1" applyProtection="1">
      <alignment vertical="top"/>
      <protection/>
    </xf>
    <xf numFmtId="0" fontId="5" fillId="0" borderId="3" xfId="0" applyFont="1" applyFill="1" applyBorder="1" applyAlignment="1" applyProtection="1">
      <alignment/>
      <protection/>
    </xf>
    <xf numFmtId="0" fontId="5" fillId="0" borderId="4" xfId="0" applyFont="1" applyBorder="1" applyAlignment="1" applyProtection="1">
      <alignment vertical="top"/>
      <protection/>
    </xf>
    <xf numFmtId="0" fontId="5" fillId="0" borderId="4" xfId="0" applyFont="1" applyFill="1" applyBorder="1" applyAlignment="1" applyProtection="1">
      <alignment vertical="top" wrapText="1"/>
      <protection/>
    </xf>
    <xf numFmtId="0" fontId="5" fillId="0" borderId="4" xfId="0" applyFont="1" applyFill="1" applyBorder="1" applyAlignment="1" applyProtection="1">
      <alignment wrapText="1"/>
      <protection/>
    </xf>
    <xf numFmtId="4" fontId="5" fillId="0" borderId="4" xfId="0" applyNumberFormat="1" applyFont="1" applyFill="1" applyBorder="1" applyAlignment="1">
      <alignment horizontal="right" wrapText="1"/>
    </xf>
    <xf numFmtId="0" fontId="5" fillId="0" borderId="5" xfId="0" applyFont="1" applyBorder="1" applyAlignment="1" applyProtection="1">
      <alignment vertical="top"/>
      <protection/>
    </xf>
    <xf numFmtId="0" fontId="5" fillId="0" borderId="5" xfId="0" applyFont="1" applyFill="1" applyBorder="1" applyAlignment="1" applyProtection="1">
      <alignment vertical="top" wrapText="1"/>
      <protection/>
    </xf>
    <xf numFmtId="0" fontId="5" fillId="0" borderId="5" xfId="0" applyFont="1" applyFill="1" applyBorder="1" applyAlignment="1" applyProtection="1">
      <alignment wrapText="1"/>
      <protection/>
    </xf>
    <xf numFmtId="4" fontId="5" fillId="0" borderId="5" xfId="0" applyNumberFormat="1" applyFont="1" applyFill="1" applyBorder="1" applyAlignment="1">
      <alignment horizontal="right" wrapText="1"/>
    </xf>
    <xf numFmtId="4" fontId="5" fillId="0" borderId="5" xfId="0" applyNumberFormat="1" applyFont="1" applyFill="1" applyBorder="1" applyAlignment="1">
      <alignment horizontal="right"/>
    </xf>
    <xf numFmtId="0" fontId="6" fillId="0" borderId="1" xfId="0" applyFont="1" applyBorder="1" applyAlignment="1" applyProtection="1">
      <alignment horizontal="center" vertical="center"/>
      <protection/>
    </xf>
    <xf numFmtId="0" fontId="5" fillId="0" borderId="1" xfId="0" applyFont="1" applyBorder="1" applyAlignment="1" applyProtection="1">
      <alignment vertical="top" wrapText="1"/>
      <protection/>
    </xf>
    <xf numFmtId="0" fontId="6" fillId="0" borderId="0" xfId="0" applyFont="1" applyBorder="1" applyAlignment="1" applyProtection="1">
      <alignment vertical="top"/>
      <protection locked="0"/>
    </xf>
    <xf numFmtId="173" fontId="5" fillId="0" borderId="0" xfId="0" applyNumberFormat="1" applyFont="1" applyFill="1" applyBorder="1" applyAlignment="1" applyProtection="1">
      <alignment horizontal="right"/>
      <protection/>
    </xf>
    <xf numFmtId="0" fontId="5" fillId="0" borderId="5" xfId="0" applyFont="1" applyFill="1" applyBorder="1" applyAlignment="1" applyProtection="1">
      <alignment/>
      <protection/>
    </xf>
    <xf numFmtId="0" fontId="9" fillId="0" borderId="1" xfId="0" applyFont="1" applyFill="1" applyBorder="1" applyAlignment="1" applyProtection="1">
      <alignment horizontal="center" vertical="center"/>
      <protection/>
    </xf>
    <xf numFmtId="49" fontId="8" fillId="0" borderId="1" xfId="0" applyNumberFormat="1" applyFont="1" applyFill="1" applyBorder="1" applyAlignment="1" applyProtection="1">
      <alignment horizontal="left" vertical="top"/>
      <protection/>
    </xf>
    <xf numFmtId="0" fontId="8" fillId="0" borderId="1" xfId="0" applyFont="1" applyFill="1" applyBorder="1" applyAlignment="1" applyProtection="1">
      <alignment vertical="top"/>
      <protection/>
    </xf>
    <xf numFmtId="0" fontId="9" fillId="0" borderId="1" xfId="0" applyFont="1" applyFill="1" applyBorder="1" applyAlignment="1" applyProtection="1">
      <alignment vertical="top"/>
      <protection/>
    </xf>
    <xf numFmtId="0" fontId="9" fillId="0" borderId="1" xfId="0" applyFont="1" applyFill="1" applyBorder="1" applyAlignment="1" applyProtection="1">
      <alignment vertical="top" wrapText="1"/>
      <protection/>
    </xf>
    <xf numFmtId="0" fontId="10" fillId="0" borderId="1" xfId="0" applyFont="1" applyFill="1" applyBorder="1" applyAlignment="1" applyProtection="1">
      <alignment vertical="top"/>
      <protection/>
    </xf>
    <xf numFmtId="0" fontId="11" fillId="0" borderId="1" xfId="0" applyNumberFormat="1" applyFont="1" applyFill="1" applyBorder="1" applyAlignment="1" applyProtection="1">
      <alignment vertical="top"/>
      <protection/>
    </xf>
    <xf numFmtId="0" fontId="10" fillId="0" borderId="1" xfId="0" applyFont="1" applyFill="1" applyBorder="1" applyAlignment="1" applyProtection="1">
      <alignment vertical="top" wrapText="1"/>
      <protection/>
    </xf>
    <xf numFmtId="0" fontId="8" fillId="0" borderId="1" xfId="0" applyFont="1" applyFill="1" applyBorder="1" applyAlignment="1" applyProtection="1">
      <alignment vertical="top" wrapText="1"/>
      <protection/>
    </xf>
    <xf numFmtId="0" fontId="9" fillId="0" borderId="1"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vertical="top"/>
      <protection/>
    </xf>
    <xf numFmtId="0" fontId="8" fillId="0" borderId="1" xfId="0" applyFont="1" applyFill="1" applyBorder="1" applyAlignment="1" applyProtection="1">
      <alignment horizontal="left" vertical="top"/>
      <protection/>
    </xf>
    <xf numFmtId="0" fontId="9" fillId="0" borderId="1" xfId="0" applyFont="1" applyFill="1" applyBorder="1" applyAlignment="1" applyProtection="1">
      <alignment horizontal="left" vertical="top"/>
      <protection/>
    </xf>
    <xf numFmtId="0" fontId="9" fillId="0" borderId="0" xfId="0" applyFont="1" applyFill="1" applyBorder="1" applyAlignment="1" applyProtection="1">
      <alignment vertical="top"/>
      <protection locked="0"/>
    </xf>
    <xf numFmtId="0" fontId="8" fillId="0" borderId="0" xfId="0" applyFont="1" applyFill="1" applyBorder="1" applyAlignment="1" applyProtection="1">
      <alignment vertical="top" wrapText="1"/>
      <protection locked="0"/>
    </xf>
    <xf numFmtId="49" fontId="8" fillId="0" borderId="1" xfId="0" applyNumberFormat="1" applyFont="1" applyFill="1" applyBorder="1" applyAlignment="1" applyProtection="1">
      <alignment vertical="top"/>
      <protection/>
    </xf>
    <xf numFmtId="0" fontId="9" fillId="0" borderId="3" xfId="0" applyFont="1" applyFill="1" applyBorder="1" applyAlignment="1" applyProtection="1">
      <alignment vertical="top"/>
      <protection/>
    </xf>
    <xf numFmtId="0" fontId="9" fillId="0" borderId="6" xfId="0" applyFont="1" applyFill="1" applyBorder="1" applyAlignment="1" applyProtection="1">
      <alignment vertical="top"/>
      <protection/>
    </xf>
    <xf numFmtId="0" fontId="9" fillId="0" borderId="4" xfId="0" applyFont="1" applyFill="1" applyBorder="1" applyAlignment="1" applyProtection="1">
      <alignment vertical="top"/>
      <protection/>
    </xf>
    <xf numFmtId="0" fontId="9" fillId="0" borderId="5" xfId="0" applyFont="1" applyFill="1" applyBorder="1" applyAlignment="1" applyProtection="1">
      <alignment vertical="top"/>
      <protection/>
    </xf>
    <xf numFmtId="0" fontId="12" fillId="0" borderId="5" xfId="0" applyFont="1" applyFill="1" applyBorder="1" applyAlignment="1" applyProtection="1">
      <alignment horizontal="left" vertical="top" indent="8"/>
      <protection/>
    </xf>
    <xf numFmtId="0" fontId="9" fillId="0" borderId="4" xfId="0" applyFont="1" applyFill="1" applyBorder="1" applyAlignment="1" applyProtection="1">
      <alignment vertical="top" wrapText="1"/>
      <protection/>
    </xf>
    <xf numFmtId="0" fontId="8" fillId="0" borderId="1" xfId="0" applyFont="1" applyFill="1" applyBorder="1" applyAlignment="1" applyProtection="1">
      <alignment horizontal="center" vertical="center"/>
      <protection/>
    </xf>
    <xf numFmtId="0" fontId="10" fillId="0" borderId="3" xfId="0" applyFont="1" applyFill="1" applyBorder="1" applyAlignment="1" applyProtection="1">
      <alignment vertical="top"/>
      <protection/>
    </xf>
    <xf numFmtId="0" fontId="10" fillId="0" borderId="5" xfId="0" applyFont="1" applyFill="1" applyBorder="1" applyAlignment="1" applyProtection="1">
      <alignment vertical="top"/>
      <protection/>
    </xf>
    <xf numFmtId="0" fontId="10" fillId="0" borderId="4" xfId="0" applyFont="1" applyFill="1" applyBorder="1" applyAlignment="1" applyProtection="1">
      <alignment vertical="top"/>
      <protection/>
    </xf>
    <xf numFmtId="0" fontId="13" fillId="0" borderId="1" xfId="0" applyNumberFormat="1" applyFont="1" applyFill="1" applyBorder="1" applyAlignment="1" applyProtection="1">
      <alignment horizontal="left" vertical="top" wrapText="1"/>
      <protection/>
    </xf>
    <xf numFmtId="173" fontId="4" fillId="0" borderId="1" xfId="0" applyNumberFormat="1" applyFont="1" applyFill="1" applyBorder="1" applyAlignment="1" applyProtection="1">
      <alignment horizontal="right"/>
      <protection/>
    </xf>
    <xf numFmtId="173" fontId="0" fillId="0" borderId="1" xfId="0" applyNumberFormat="1" applyFont="1" applyFill="1" applyBorder="1" applyAlignment="1" applyProtection="1">
      <alignment vertical="top"/>
      <protection/>
    </xf>
    <xf numFmtId="173" fontId="0" fillId="0" borderId="0" xfId="0" applyNumberFormat="1" applyFont="1" applyAlignment="1" applyProtection="1">
      <alignment vertical="top"/>
      <protection locked="0"/>
    </xf>
    <xf numFmtId="1" fontId="0" fillId="0" borderId="0" xfId="0" applyNumberFormat="1" applyFont="1" applyFill="1" applyAlignment="1" applyProtection="1">
      <alignment vertical="top"/>
      <protection locked="0"/>
    </xf>
    <xf numFmtId="0" fontId="0" fillId="0" borderId="0" xfId="0" applyNumberFormat="1" applyFont="1" applyAlignment="1" applyProtection="1">
      <alignment vertical="top"/>
      <protection locked="0"/>
    </xf>
    <xf numFmtId="0" fontId="6"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right"/>
    </xf>
    <xf numFmtId="0" fontId="8" fillId="0" borderId="1" xfId="0" applyNumberFormat="1" applyFont="1" applyFill="1" applyBorder="1" applyAlignment="1">
      <alignment horizontal="right"/>
    </xf>
    <xf numFmtId="0" fontId="9" fillId="0" borderId="0" xfId="0" applyNumberFormat="1" applyFont="1" applyFill="1" applyBorder="1" applyAlignment="1">
      <alignment horizontal="right"/>
    </xf>
    <xf numFmtId="2"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right" wrapText="1"/>
    </xf>
    <xf numFmtId="2" fontId="5" fillId="0" borderId="1" xfId="0" applyNumberFormat="1" applyFont="1" applyFill="1" applyBorder="1" applyAlignment="1">
      <alignment horizontal="right" wrapText="1"/>
    </xf>
    <xf numFmtId="2" fontId="5" fillId="0" borderId="0" xfId="0" applyNumberFormat="1" applyFont="1" applyFill="1" applyBorder="1" applyAlignment="1">
      <alignment horizontal="right" wrapText="1"/>
    </xf>
    <xf numFmtId="2" fontId="6" fillId="0" borderId="0" xfId="0" applyNumberFormat="1" applyFont="1" applyFill="1" applyBorder="1" applyAlignment="1">
      <alignment horizontal="right" wrapText="1"/>
    </xf>
    <xf numFmtId="2" fontId="5" fillId="0" borderId="3" xfId="0" applyNumberFormat="1" applyFont="1" applyFill="1" applyBorder="1" applyAlignment="1">
      <alignment horizontal="right"/>
    </xf>
    <xf numFmtId="2" fontId="5" fillId="0" borderId="3" xfId="0" applyNumberFormat="1" applyFont="1" applyFill="1" applyBorder="1" applyAlignment="1">
      <alignment horizontal="right" wrapText="1"/>
    </xf>
    <xf numFmtId="2" fontId="5" fillId="2" borderId="1" xfId="0" applyNumberFormat="1" applyFont="1" applyFill="1" applyBorder="1" applyAlignment="1" applyProtection="1">
      <alignment horizontal="right"/>
      <protection locked="0"/>
    </xf>
    <xf numFmtId="2" fontId="5" fillId="0" borderId="1" xfId="0" applyNumberFormat="1" applyFont="1" applyFill="1" applyBorder="1" applyAlignment="1" applyProtection="1">
      <alignment horizontal="right"/>
      <protection/>
    </xf>
    <xf numFmtId="2" fontId="5" fillId="0" borderId="1" xfId="0" applyNumberFormat="1" applyFont="1" applyFill="1" applyBorder="1" applyAlignment="1" applyProtection="1">
      <alignment horizontal="right" wrapText="1"/>
      <protection hidden="1"/>
    </xf>
    <xf numFmtId="2" fontId="5" fillId="0" borderId="1" xfId="0" applyNumberFormat="1" applyFont="1" applyFill="1" applyBorder="1" applyAlignment="1" applyProtection="1">
      <alignment horizontal="center" vertical="center"/>
      <protection/>
    </xf>
    <xf numFmtId="2" fontId="6" fillId="0" borderId="1" xfId="0" applyNumberFormat="1" applyFont="1" applyFill="1" applyBorder="1" applyAlignment="1" applyProtection="1">
      <alignment horizontal="right"/>
      <protection/>
    </xf>
    <xf numFmtId="2" fontId="5" fillId="0" borderId="1" xfId="0" applyNumberFormat="1" applyFont="1" applyFill="1" applyBorder="1" applyAlignment="1">
      <alignment horizontal="right"/>
    </xf>
    <xf numFmtId="2" fontId="6" fillId="0" borderId="1" xfId="0" applyNumberFormat="1" applyFont="1" applyFill="1" applyBorder="1" applyAlignment="1" applyProtection="1">
      <alignment horizontal="center" vertical="center"/>
      <protection/>
    </xf>
    <xf numFmtId="0" fontId="9" fillId="2" borderId="1" xfId="0" applyNumberFormat="1" applyFont="1" applyFill="1" applyBorder="1" applyAlignment="1" applyProtection="1">
      <alignment horizontal="right"/>
      <protection locked="0"/>
    </xf>
    <xf numFmtId="0" fontId="9" fillId="0" borderId="1" xfId="0" applyNumberFormat="1" applyFont="1" applyFill="1" applyBorder="1" applyAlignment="1" applyProtection="1">
      <alignment horizontal="right"/>
      <protection/>
    </xf>
    <xf numFmtId="0" fontId="9" fillId="0" borderId="1"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right"/>
      <protection/>
    </xf>
    <xf numFmtId="2" fontId="5" fillId="0" borderId="0" xfId="0" applyNumberFormat="1" applyFont="1" applyFill="1" applyBorder="1" applyAlignment="1">
      <alignment horizontal="right"/>
    </xf>
    <xf numFmtId="2" fontId="6" fillId="0" borderId="0" xfId="0" applyNumberFormat="1" applyFont="1" applyFill="1" applyAlignment="1">
      <alignment horizontal="right"/>
    </xf>
    <xf numFmtId="2" fontId="5" fillId="0" borderId="0" xfId="0" applyNumberFormat="1" applyFont="1" applyFill="1" applyBorder="1" applyAlignment="1" applyProtection="1">
      <alignment horizontal="right"/>
      <protection/>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right"/>
    </xf>
    <xf numFmtId="0" fontId="8" fillId="0" borderId="1" xfId="0" applyNumberFormat="1" applyFont="1" applyFill="1" applyBorder="1" applyAlignment="1">
      <alignment horizontal="right"/>
    </xf>
    <xf numFmtId="0" fontId="9" fillId="2" borderId="1" xfId="0" applyNumberFormat="1" applyFont="1" applyFill="1" applyBorder="1" applyAlignment="1" applyProtection="1">
      <alignment horizontal="right"/>
      <protection locked="0"/>
    </xf>
    <xf numFmtId="0" fontId="9" fillId="0" borderId="1" xfId="0" applyNumberFormat="1" applyFont="1" applyFill="1" applyBorder="1" applyAlignment="1" applyProtection="1">
      <alignment horizontal="right"/>
      <protection/>
    </xf>
    <xf numFmtId="173" fontId="9" fillId="0" borderId="1" xfId="0" applyNumberFormat="1" applyFont="1" applyFill="1" applyBorder="1" applyAlignment="1" applyProtection="1">
      <alignment horizontal="right"/>
      <protection/>
    </xf>
    <xf numFmtId="0" fontId="9" fillId="0" borderId="1" xfId="0" applyNumberFormat="1" applyFont="1" applyFill="1" applyBorder="1" applyAlignment="1" applyProtection="1">
      <alignment horizontal="right" wrapText="1"/>
      <protection hidden="1"/>
    </xf>
    <xf numFmtId="0" fontId="9" fillId="0" borderId="0" xfId="0" applyNumberFormat="1" applyFont="1" applyFill="1" applyBorder="1" applyAlignment="1">
      <alignment horizontal="right"/>
    </xf>
    <xf numFmtId="0" fontId="9" fillId="0" borderId="0" xfId="0" applyNumberFormat="1" applyFont="1" applyFill="1" applyBorder="1" applyAlignment="1">
      <alignment horizontal="right" wrapText="1"/>
    </xf>
    <xf numFmtId="0" fontId="9" fillId="0" borderId="0" xfId="0" applyFont="1" applyAlignment="1" applyProtection="1">
      <alignment vertical="top"/>
      <protection locked="0"/>
    </xf>
    <xf numFmtId="0" fontId="8" fillId="0" borderId="1" xfId="0" applyNumberFormat="1" applyFont="1" applyFill="1" applyBorder="1" applyAlignment="1" applyProtection="1">
      <alignment horizontal="right"/>
      <protection/>
    </xf>
    <xf numFmtId="0" fontId="8" fillId="0" borderId="0" xfId="0" applyNumberFormat="1" applyFont="1" applyFill="1" applyAlignment="1">
      <alignment horizontal="right"/>
    </xf>
    <xf numFmtId="0" fontId="8" fillId="0" borderId="1"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horizontal="center" vertical="center"/>
      <protection/>
    </xf>
    <xf numFmtId="0" fontId="9" fillId="0" borderId="3" xfId="0" applyNumberFormat="1" applyFont="1" applyFill="1" applyBorder="1" applyAlignment="1">
      <alignment horizontal="right"/>
    </xf>
    <xf numFmtId="0" fontId="9" fillId="0" borderId="3" xfId="0" applyNumberFormat="1" applyFont="1" applyFill="1" applyBorder="1" applyAlignment="1">
      <alignment horizontal="right" wrapText="1"/>
    </xf>
    <xf numFmtId="0" fontId="8" fillId="0" borderId="0" xfId="0" applyFont="1" applyAlignment="1" applyProtection="1">
      <alignment vertical="top"/>
      <protection locked="0"/>
    </xf>
    <xf numFmtId="0" fontId="8" fillId="0" borderId="1" xfId="0" applyFont="1" applyFill="1" applyBorder="1" applyAlignment="1">
      <alignment horizontal="center" vertical="center" wrapText="1"/>
    </xf>
    <xf numFmtId="39" fontId="9" fillId="0" borderId="1" xfId="0" applyNumberFormat="1" applyFont="1" applyFill="1" applyBorder="1" applyAlignment="1">
      <alignment horizontal="center" vertical="center"/>
    </xf>
    <xf numFmtId="39" fontId="8" fillId="0" borderId="1" xfId="0" applyNumberFormat="1" applyFont="1" applyFill="1" applyBorder="1" applyAlignment="1">
      <alignment horizontal="right"/>
    </xf>
    <xf numFmtId="4" fontId="9" fillId="0" borderId="1" xfId="0" applyNumberFormat="1" applyFont="1" applyFill="1" applyBorder="1" applyAlignment="1">
      <alignment horizontal="right"/>
    </xf>
    <xf numFmtId="0" fontId="9" fillId="0" borderId="1" xfId="0" applyFont="1" applyFill="1" applyBorder="1" applyAlignment="1">
      <alignment horizontal="right"/>
    </xf>
    <xf numFmtId="39" fontId="9" fillId="0" borderId="0" xfId="0" applyNumberFormat="1" applyFont="1" applyFill="1" applyBorder="1" applyAlignment="1">
      <alignment horizontal="right"/>
    </xf>
    <xf numFmtId="4" fontId="9" fillId="0" borderId="0" xfId="0" applyNumberFormat="1" applyFont="1" applyFill="1" applyBorder="1" applyAlignment="1">
      <alignment horizontal="right" wrapText="1"/>
    </xf>
    <xf numFmtId="39" fontId="9" fillId="0" borderId="1" xfId="0" applyNumberFormat="1" applyFont="1" applyFill="1" applyBorder="1" applyAlignment="1">
      <alignment horizontal="right"/>
    </xf>
    <xf numFmtId="0" fontId="8" fillId="0" borderId="1" xfId="0" applyFont="1" applyFill="1" applyBorder="1" applyAlignment="1">
      <alignment horizontal="right"/>
    </xf>
    <xf numFmtId="4" fontId="9" fillId="0" borderId="0" xfId="0" applyNumberFormat="1" applyFont="1" applyFill="1" applyBorder="1" applyAlignment="1">
      <alignment horizontal="right"/>
    </xf>
    <xf numFmtId="39" fontId="8" fillId="0" borderId="0" xfId="0" applyNumberFormat="1" applyFont="1" applyFill="1" applyAlignment="1">
      <alignment horizontal="righ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62"/>
  <sheetViews>
    <sheetView zoomScaleSheetLayoutView="125" workbookViewId="0" topLeftCell="A1">
      <selection activeCell="L24" sqref="L24"/>
    </sheetView>
  </sheetViews>
  <sheetFormatPr defaultColWidth="11.421875" defaultRowHeight="12.75"/>
  <cols>
    <col min="1" max="1" width="4.421875" style="42" customWidth="1"/>
    <col min="2" max="2" width="8.7109375" style="96" customWidth="1"/>
    <col min="3" max="3" width="59.28125" style="47" customWidth="1"/>
    <col min="4" max="4" width="4.7109375" style="48" customWidth="1"/>
    <col min="5" max="5" width="9.8515625" style="49" bestFit="1" customWidth="1"/>
    <col min="6" max="6" width="7.8515625" style="127" customWidth="1"/>
    <col min="7" max="7" width="8.140625" style="142" customWidth="1"/>
    <col min="8" max="8" width="13.28125" style="153" customWidth="1"/>
    <col min="9" max="9" width="11.7109375" style="50" customWidth="1"/>
    <col min="10" max="16384" width="11.421875" style="29" customWidth="1"/>
  </cols>
  <sheetData>
    <row r="1" spans="1:9" s="20" customFormat="1" ht="27.75" customHeight="1">
      <c r="A1" s="16"/>
      <c r="B1" s="17" t="s">
        <v>432</v>
      </c>
      <c r="C1" s="17" t="s">
        <v>433</v>
      </c>
      <c r="D1" s="17" t="s">
        <v>178</v>
      </c>
      <c r="E1" s="18" t="s">
        <v>434</v>
      </c>
      <c r="F1" s="124" t="s">
        <v>194</v>
      </c>
      <c r="G1" s="124" t="s">
        <v>195</v>
      </c>
      <c r="H1" s="145" t="s">
        <v>196</v>
      </c>
      <c r="I1" s="19" t="s">
        <v>34</v>
      </c>
    </row>
    <row r="2" spans="1:9" s="20" customFormat="1" ht="13.5" customHeight="1">
      <c r="A2" s="16"/>
      <c r="B2" s="86"/>
      <c r="C2" s="21"/>
      <c r="D2" s="22"/>
      <c r="E2" s="18"/>
      <c r="F2" s="124"/>
      <c r="G2" s="134"/>
      <c r="H2" s="146"/>
      <c r="I2" s="23"/>
    </row>
    <row r="3" spans="1:11" ht="12">
      <c r="A3" s="24"/>
      <c r="B3" s="87" t="s">
        <v>305</v>
      </c>
      <c r="C3" s="25" t="s">
        <v>306</v>
      </c>
      <c r="D3" s="22"/>
      <c r="E3" s="26"/>
      <c r="F3" s="125"/>
      <c r="G3" s="132"/>
      <c r="H3" s="147"/>
      <c r="I3" s="28"/>
      <c r="K3" s="155"/>
    </row>
    <row r="4" spans="1:9" ht="13.5" customHeight="1">
      <c r="A4" s="24"/>
      <c r="B4" s="87"/>
      <c r="C4" s="25"/>
      <c r="D4" s="22"/>
      <c r="E4" s="26"/>
      <c r="F4" s="125"/>
      <c r="G4" s="132"/>
      <c r="H4" s="147"/>
      <c r="I4" s="28"/>
    </row>
    <row r="5" spans="1:9" s="33" customFormat="1" ht="12">
      <c r="A5" s="30"/>
      <c r="B5" s="88" t="s">
        <v>35</v>
      </c>
      <c r="C5" s="25" t="s">
        <v>546</v>
      </c>
      <c r="D5" s="22"/>
      <c r="E5" s="26"/>
      <c r="F5" s="125"/>
      <c r="G5" s="135"/>
      <c r="H5" s="148"/>
      <c r="I5" s="32"/>
    </row>
    <row r="6" spans="1:9" ht="49.5" customHeight="1">
      <c r="A6" s="24">
        <v>1</v>
      </c>
      <c r="B6" s="89" t="s">
        <v>36</v>
      </c>
      <c r="C6" s="35" t="s">
        <v>239</v>
      </c>
      <c r="D6" s="36" t="s">
        <v>8</v>
      </c>
      <c r="E6" s="27">
        <f>1400*1.02</f>
        <v>1428</v>
      </c>
      <c r="F6" s="131"/>
      <c r="G6" s="131"/>
      <c r="H6" s="149"/>
      <c r="I6" s="28">
        <f>IF(F6="",(IF(E6="","",E6*G6)),F6*G6)</f>
        <v>0</v>
      </c>
    </row>
    <row r="7" spans="1:9" ht="12">
      <c r="A7" s="24"/>
      <c r="B7" s="89" t="s">
        <v>9</v>
      </c>
      <c r="C7" s="37" t="s">
        <v>379</v>
      </c>
      <c r="D7" s="22"/>
      <c r="E7" s="27"/>
      <c r="F7" s="132"/>
      <c r="G7" s="132"/>
      <c r="H7" s="150"/>
      <c r="I7" s="28">
        <f aca="true" t="shared" si="0" ref="I7:I70">IF(F7="",(IF(E7="","",E7*G7)),F7*G7)</f>
      </c>
    </row>
    <row r="8" spans="1:9" ht="12">
      <c r="A8" s="24">
        <f>A6+1</f>
        <v>2</v>
      </c>
      <c r="B8" s="90"/>
      <c r="C8" s="37" t="s">
        <v>32</v>
      </c>
      <c r="D8" s="36" t="s">
        <v>384</v>
      </c>
      <c r="E8" s="27">
        <f>3680*1.03</f>
        <v>3790.4</v>
      </c>
      <c r="F8" s="131"/>
      <c r="G8" s="131"/>
      <c r="H8" s="149"/>
      <c r="I8" s="28">
        <f t="shared" si="0"/>
        <v>0</v>
      </c>
    </row>
    <row r="9" spans="1:9" ht="12.75" customHeight="1">
      <c r="A9" s="24">
        <f>A8+1</f>
        <v>3</v>
      </c>
      <c r="B9" s="90"/>
      <c r="C9" s="37" t="s">
        <v>361</v>
      </c>
      <c r="D9" s="36" t="s">
        <v>384</v>
      </c>
      <c r="E9" s="27">
        <v>2130</v>
      </c>
      <c r="F9" s="131"/>
      <c r="G9" s="131"/>
      <c r="H9" s="149"/>
      <c r="I9" s="28">
        <f t="shared" si="0"/>
        <v>0</v>
      </c>
    </row>
    <row r="10" spans="1:9" ht="12">
      <c r="A10" s="24">
        <f>A9+1</f>
        <v>4</v>
      </c>
      <c r="B10" s="90"/>
      <c r="C10" s="37" t="s">
        <v>648</v>
      </c>
      <c r="D10" s="36" t="s">
        <v>384</v>
      </c>
      <c r="E10" s="27">
        <v>10</v>
      </c>
      <c r="F10" s="131"/>
      <c r="G10" s="131"/>
      <c r="H10" s="149"/>
      <c r="I10" s="28">
        <f t="shared" si="0"/>
        <v>0</v>
      </c>
    </row>
    <row r="11" spans="1:9" ht="24">
      <c r="A11" s="24"/>
      <c r="B11" s="89" t="s">
        <v>93</v>
      </c>
      <c r="C11" s="35" t="s">
        <v>655</v>
      </c>
      <c r="D11" s="22"/>
      <c r="E11" s="26"/>
      <c r="F11" s="132"/>
      <c r="G11" s="132"/>
      <c r="H11" s="150"/>
      <c r="I11" s="28">
        <f t="shared" si="0"/>
      </c>
    </row>
    <row r="12" spans="1:9" ht="12">
      <c r="A12" s="24">
        <f>A10+1</f>
        <v>5</v>
      </c>
      <c r="B12" s="90"/>
      <c r="C12" s="35" t="s">
        <v>518</v>
      </c>
      <c r="D12" s="36" t="s">
        <v>384</v>
      </c>
      <c r="E12" s="27">
        <v>300</v>
      </c>
      <c r="F12" s="131"/>
      <c r="G12" s="131"/>
      <c r="H12" s="149"/>
      <c r="I12" s="28">
        <f t="shared" si="0"/>
        <v>0</v>
      </c>
    </row>
    <row r="13" spans="1:9" ht="12">
      <c r="A13" s="24"/>
      <c r="B13" s="89" t="s">
        <v>476</v>
      </c>
      <c r="C13" s="35" t="s">
        <v>448</v>
      </c>
      <c r="D13" s="22"/>
      <c r="E13" s="27"/>
      <c r="F13" s="132"/>
      <c r="G13" s="132"/>
      <c r="H13" s="150"/>
      <c r="I13" s="28">
        <f t="shared" si="0"/>
      </c>
    </row>
    <row r="14" spans="1:9" ht="12">
      <c r="A14" s="24">
        <f>A12+1</f>
        <v>6</v>
      </c>
      <c r="B14" s="90"/>
      <c r="C14" s="35" t="s">
        <v>85</v>
      </c>
      <c r="D14" s="36" t="s">
        <v>384</v>
      </c>
      <c r="E14" s="27">
        <v>150</v>
      </c>
      <c r="F14" s="131"/>
      <c r="G14" s="131"/>
      <c r="H14" s="149"/>
      <c r="I14" s="28">
        <f t="shared" si="0"/>
        <v>0</v>
      </c>
    </row>
    <row r="15" spans="1:9" ht="12">
      <c r="A15" s="24">
        <f>A14+1</f>
        <v>7</v>
      </c>
      <c r="B15" s="90"/>
      <c r="C15" s="35" t="s">
        <v>591</v>
      </c>
      <c r="D15" s="36" t="s">
        <v>384</v>
      </c>
      <c r="E15" s="27">
        <v>150</v>
      </c>
      <c r="F15" s="131"/>
      <c r="G15" s="131"/>
      <c r="H15" s="149"/>
      <c r="I15" s="28">
        <f t="shared" si="0"/>
        <v>0</v>
      </c>
    </row>
    <row r="16" spans="1:9" ht="12">
      <c r="A16" s="24"/>
      <c r="B16" s="89" t="s">
        <v>30</v>
      </c>
      <c r="C16" s="35" t="s">
        <v>84</v>
      </c>
      <c r="D16" s="22"/>
      <c r="E16" s="27"/>
      <c r="F16" s="132"/>
      <c r="G16" s="132"/>
      <c r="H16" s="150"/>
      <c r="I16" s="28">
        <f t="shared" si="0"/>
      </c>
    </row>
    <row r="17" spans="1:9" ht="12">
      <c r="A17" s="24">
        <f>A15+1</f>
        <v>8</v>
      </c>
      <c r="B17" s="90"/>
      <c r="C17" s="35" t="s">
        <v>33</v>
      </c>
      <c r="D17" s="36" t="s">
        <v>384</v>
      </c>
      <c r="E17" s="27">
        <v>1700</v>
      </c>
      <c r="F17" s="131"/>
      <c r="G17" s="131"/>
      <c r="H17" s="149"/>
      <c r="I17" s="28">
        <f t="shared" si="0"/>
        <v>0</v>
      </c>
    </row>
    <row r="18" spans="1:9" ht="12">
      <c r="A18" s="24"/>
      <c r="B18" s="89" t="s">
        <v>31</v>
      </c>
      <c r="C18" s="35" t="s">
        <v>13</v>
      </c>
      <c r="D18" s="22"/>
      <c r="E18" s="27"/>
      <c r="F18" s="132"/>
      <c r="G18" s="132"/>
      <c r="H18" s="150"/>
      <c r="I18" s="28">
        <f t="shared" si="0"/>
      </c>
    </row>
    <row r="19" spans="1:9" ht="12">
      <c r="A19" s="24">
        <f>A17+1</f>
        <v>9</v>
      </c>
      <c r="B19" s="90"/>
      <c r="C19" s="35" t="s">
        <v>33</v>
      </c>
      <c r="D19" s="36" t="s">
        <v>384</v>
      </c>
      <c r="E19" s="27">
        <v>460</v>
      </c>
      <c r="F19" s="131"/>
      <c r="G19" s="131"/>
      <c r="H19" s="149"/>
      <c r="I19" s="28">
        <f t="shared" si="0"/>
        <v>0</v>
      </c>
    </row>
    <row r="20" spans="1:9" ht="12">
      <c r="A20" s="24">
        <f>A19+1</f>
        <v>10</v>
      </c>
      <c r="B20" s="89" t="s">
        <v>545</v>
      </c>
      <c r="C20" s="35" t="s">
        <v>29</v>
      </c>
      <c r="D20" s="36" t="s">
        <v>8</v>
      </c>
      <c r="E20" s="27">
        <v>1327</v>
      </c>
      <c r="F20" s="131"/>
      <c r="G20" s="131"/>
      <c r="H20" s="149"/>
      <c r="I20" s="28">
        <f t="shared" si="0"/>
        <v>0</v>
      </c>
    </row>
    <row r="21" spans="1:9" ht="12">
      <c r="A21" s="24">
        <f>A20+1</f>
        <v>11</v>
      </c>
      <c r="B21" s="89" t="s">
        <v>94</v>
      </c>
      <c r="C21" s="35" t="s">
        <v>483</v>
      </c>
      <c r="D21" s="36" t="s">
        <v>8</v>
      </c>
      <c r="E21" s="27">
        <v>1043</v>
      </c>
      <c r="F21" s="131"/>
      <c r="G21" s="131"/>
      <c r="H21" s="149"/>
      <c r="I21" s="28">
        <f t="shared" si="0"/>
        <v>0</v>
      </c>
    </row>
    <row r="22" spans="1:9" ht="13.5" customHeight="1">
      <c r="A22" s="24"/>
      <c r="B22" s="89"/>
      <c r="C22" s="35"/>
      <c r="D22" s="36"/>
      <c r="E22" s="38"/>
      <c r="F22" s="132"/>
      <c r="G22" s="132"/>
      <c r="H22" s="150"/>
      <c r="I22" s="28">
        <f t="shared" si="0"/>
      </c>
    </row>
    <row r="23" spans="1:9" s="33" customFormat="1" ht="12">
      <c r="A23" s="30"/>
      <c r="B23" s="88" t="s">
        <v>95</v>
      </c>
      <c r="C23" s="25" t="s">
        <v>465</v>
      </c>
      <c r="D23" s="22"/>
      <c r="E23" s="26"/>
      <c r="F23" s="132"/>
      <c r="G23" s="132"/>
      <c r="H23" s="150"/>
      <c r="I23" s="28">
        <f t="shared" si="0"/>
      </c>
    </row>
    <row r="24" spans="1:9" s="33" customFormat="1" ht="13.5" customHeight="1">
      <c r="A24" s="30"/>
      <c r="B24" s="88"/>
      <c r="C24" s="25"/>
      <c r="D24" s="22"/>
      <c r="E24" s="26"/>
      <c r="F24" s="132"/>
      <c r="G24" s="132"/>
      <c r="H24" s="150"/>
      <c r="I24" s="28">
        <f t="shared" si="0"/>
      </c>
    </row>
    <row r="25" spans="1:9" ht="12">
      <c r="A25" s="24"/>
      <c r="B25" s="89" t="s">
        <v>45</v>
      </c>
      <c r="C25" s="35" t="s">
        <v>484</v>
      </c>
      <c r="D25" s="22"/>
      <c r="E25" s="26"/>
      <c r="F25" s="132"/>
      <c r="G25" s="132"/>
      <c r="H25" s="150"/>
      <c r="I25" s="28">
        <f t="shared" si="0"/>
      </c>
    </row>
    <row r="26" spans="1:9" ht="24">
      <c r="A26" s="24"/>
      <c r="B26" s="89" t="s">
        <v>69</v>
      </c>
      <c r="C26" s="35" t="s">
        <v>246</v>
      </c>
      <c r="D26" s="22"/>
      <c r="E26" s="26"/>
      <c r="F26" s="132"/>
      <c r="G26" s="132"/>
      <c r="H26" s="150"/>
      <c r="I26" s="28">
        <f t="shared" si="0"/>
      </c>
    </row>
    <row r="27" spans="1:9" ht="13.5" customHeight="1">
      <c r="A27" s="24">
        <f>A21+1</f>
        <v>12</v>
      </c>
      <c r="B27" s="90"/>
      <c r="C27" s="35" t="s">
        <v>595</v>
      </c>
      <c r="D27" s="36" t="s">
        <v>8</v>
      </c>
      <c r="E27" s="27">
        <v>79</v>
      </c>
      <c r="F27" s="131"/>
      <c r="G27" s="131"/>
      <c r="H27" s="149"/>
      <c r="I27" s="28">
        <f t="shared" si="0"/>
        <v>0</v>
      </c>
    </row>
    <row r="28" spans="1:9" ht="12">
      <c r="A28" s="24">
        <f>A27+1</f>
        <v>13</v>
      </c>
      <c r="B28" s="90"/>
      <c r="C28" s="35" t="s">
        <v>366</v>
      </c>
      <c r="D28" s="36" t="s">
        <v>8</v>
      </c>
      <c r="E28" s="27">
        <v>1675</v>
      </c>
      <c r="F28" s="131"/>
      <c r="G28" s="131"/>
      <c r="H28" s="149"/>
      <c r="I28" s="28">
        <f t="shared" si="0"/>
        <v>0</v>
      </c>
    </row>
    <row r="29" spans="1:9" ht="24">
      <c r="A29" s="24">
        <f>A28+1</f>
        <v>14</v>
      </c>
      <c r="B29" s="90"/>
      <c r="C29" s="35" t="s">
        <v>544</v>
      </c>
      <c r="D29" s="36" t="s">
        <v>8</v>
      </c>
      <c r="E29" s="27">
        <v>650</v>
      </c>
      <c r="F29" s="131"/>
      <c r="G29" s="131"/>
      <c r="H29" s="149"/>
      <c r="I29" s="28">
        <f t="shared" si="0"/>
        <v>0</v>
      </c>
    </row>
    <row r="30" spans="1:9" ht="12">
      <c r="A30" s="24">
        <f>A29+1</f>
        <v>15</v>
      </c>
      <c r="B30" s="90"/>
      <c r="C30" s="35" t="s">
        <v>647</v>
      </c>
      <c r="D30" s="36" t="s">
        <v>8</v>
      </c>
      <c r="E30" s="27">
        <v>290</v>
      </c>
      <c r="F30" s="131"/>
      <c r="G30" s="131"/>
      <c r="H30" s="149"/>
      <c r="I30" s="28">
        <f t="shared" si="0"/>
        <v>0</v>
      </c>
    </row>
    <row r="31" spans="1:9" ht="24" customHeight="1">
      <c r="A31" s="24">
        <f>A30+1</f>
        <v>16</v>
      </c>
      <c r="B31" s="90"/>
      <c r="C31" s="35" t="s">
        <v>169</v>
      </c>
      <c r="D31" s="36" t="s">
        <v>8</v>
      </c>
      <c r="E31" s="27">
        <v>64</v>
      </c>
      <c r="F31" s="131"/>
      <c r="G31" s="131"/>
      <c r="H31" s="149"/>
      <c r="I31" s="28">
        <f t="shared" si="0"/>
        <v>0</v>
      </c>
    </row>
    <row r="32" spans="1:9" ht="12">
      <c r="A32" s="24"/>
      <c r="B32" s="89" t="s">
        <v>7</v>
      </c>
      <c r="C32" s="35" t="s">
        <v>439</v>
      </c>
      <c r="D32" s="36"/>
      <c r="E32" s="38"/>
      <c r="F32" s="132"/>
      <c r="G32" s="132"/>
      <c r="H32" s="150"/>
      <c r="I32" s="28">
        <f t="shared" si="0"/>
      </c>
    </row>
    <row r="33" spans="1:9" ht="24.75" customHeight="1">
      <c r="A33" s="24">
        <f>A31+1</f>
        <v>17</v>
      </c>
      <c r="B33" s="90"/>
      <c r="C33" s="35" t="s">
        <v>605</v>
      </c>
      <c r="D33" s="36" t="s">
        <v>602</v>
      </c>
      <c r="E33" s="38">
        <v>60</v>
      </c>
      <c r="F33" s="131"/>
      <c r="G33" s="131"/>
      <c r="H33" s="149"/>
      <c r="I33" s="28">
        <f t="shared" si="0"/>
        <v>0</v>
      </c>
    </row>
    <row r="34" spans="1:9" ht="13.5" customHeight="1">
      <c r="A34" s="24"/>
      <c r="B34" s="90"/>
      <c r="C34" s="35"/>
      <c r="D34" s="36"/>
      <c r="E34" s="38"/>
      <c r="F34" s="132"/>
      <c r="G34" s="132"/>
      <c r="H34" s="150"/>
      <c r="I34" s="28">
        <f t="shared" si="0"/>
      </c>
    </row>
    <row r="35" spans="1:9" ht="12">
      <c r="A35" s="24"/>
      <c r="B35" s="89" t="s">
        <v>598</v>
      </c>
      <c r="C35" s="35" t="s">
        <v>46</v>
      </c>
      <c r="D35" s="36"/>
      <c r="E35" s="38"/>
      <c r="F35" s="132"/>
      <c r="G35" s="132"/>
      <c r="H35" s="150"/>
      <c r="I35" s="28">
        <f t="shared" si="0"/>
      </c>
    </row>
    <row r="36" spans="1:9" ht="15" customHeight="1">
      <c r="A36" s="24"/>
      <c r="B36" s="89" t="s">
        <v>599</v>
      </c>
      <c r="C36" s="35" t="s">
        <v>389</v>
      </c>
      <c r="D36" s="36"/>
      <c r="E36" s="38"/>
      <c r="F36" s="132"/>
      <c r="G36" s="132"/>
      <c r="H36" s="150"/>
      <c r="I36" s="28">
        <f t="shared" si="0"/>
      </c>
    </row>
    <row r="37" spans="1:9" ht="12">
      <c r="A37" s="24">
        <f>A33+1</f>
        <v>18</v>
      </c>
      <c r="B37" s="90"/>
      <c r="C37" s="35" t="s">
        <v>565</v>
      </c>
      <c r="D37" s="36" t="s">
        <v>385</v>
      </c>
      <c r="E37" s="27">
        <v>77600</v>
      </c>
      <c r="F37" s="131"/>
      <c r="G37" s="131"/>
      <c r="H37" s="149"/>
      <c r="I37" s="28">
        <f t="shared" si="0"/>
        <v>0</v>
      </c>
    </row>
    <row r="38" spans="1:9" ht="12">
      <c r="A38" s="24">
        <f>A37+1</f>
        <v>19</v>
      </c>
      <c r="B38" s="90"/>
      <c r="C38" s="35" t="s">
        <v>478</v>
      </c>
      <c r="D38" s="36" t="s">
        <v>385</v>
      </c>
      <c r="E38" s="27">
        <v>20000</v>
      </c>
      <c r="F38" s="131"/>
      <c r="G38" s="131"/>
      <c r="H38" s="149"/>
      <c r="I38" s="28">
        <f t="shared" si="0"/>
        <v>0</v>
      </c>
    </row>
    <row r="39" spans="1:9" ht="13.5" customHeight="1">
      <c r="A39" s="24"/>
      <c r="B39" s="90"/>
      <c r="C39" s="35"/>
      <c r="D39" s="36"/>
      <c r="E39" s="27"/>
      <c r="F39" s="132"/>
      <c r="G39" s="132"/>
      <c r="H39" s="150"/>
      <c r="I39" s="28">
        <f t="shared" si="0"/>
      </c>
    </row>
    <row r="40" spans="1:9" ht="12">
      <c r="A40" s="24"/>
      <c r="B40" s="89" t="s">
        <v>41</v>
      </c>
      <c r="C40" s="35" t="s">
        <v>547</v>
      </c>
      <c r="D40" s="36"/>
      <c r="E40" s="27"/>
      <c r="F40" s="132"/>
      <c r="G40" s="132"/>
      <c r="H40" s="150"/>
      <c r="I40" s="28">
        <f t="shared" si="0"/>
      </c>
    </row>
    <row r="41" spans="1:9" ht="12">
      <c r="A41" s="24"/>
      <c r="B41" s="89" t="s">
        <v>92</v>
      </c>
      <c r="C41" s="35" t="s">
        <v>16</v>
      </c>
      <c r="D41" s="36"/>
      <c r="E41" s="27"/>
      <c r="F41" s="132"/>
      <c r="G41" s="132"/>
      <c r="H41" s="150"/>
      <c r="I41" s="28">
        <f t="shared" si="0"/>
      </c>
    </row>
    <row r="42" spans="1:9" ht="12">
      <c r="A42" s="24">
        <f>A38+1</f>
        <v>20</v>
      </c>
      <c r="B42" s="90"/>
      <c r="C42" s="35" t="s">
        <v>608</v>
      </c>
      <c r="D42" s="36" t="s">
        <v>384</v>
      </c>
      <c r="E42" s="27">
        <v>118</v>
      </c>
      <c r="F42" s="131"/>
      <c r="G42" s="131"/>
      <c r="H42" s="149"/>
      <c r="I42" s="28">
        <f t="shared" si="0"/>
        <v>0</v>
      </c>
    </row>
    <row r="43" spans="1:9" ht="15" customHeight="1">
      <c r="A43" s="24">
        <f>A42+1</f>
        <v>21</v>
      </c>
      <c r="B43" s="90"/>
      <c r="C43" s="35" t="s">
        <v>550</v>
      </c>
      <c r="D43" s="36" t="s">
        <v>384</v>
      </c>
      <c r="E43" s="27">
        <v>357</v>
      </c>
      <c r="F43" s="131"/>
      <c r="G43" s="131"/>
      <c r="H43" s="149"/>
      <c r="I43" s="28">
        <f t="shared" si="0"/>
        <v>0</v>
      </c>
    </row>
    <row r="44" spans="1:9" ht="12">
      <c r="A44" s="24">
        <f>A43+1</f>
        <v>22</v>
      </c>
      <c r="B44" s="90"/>
      <c r="C44" s="35" t="s">
        <v>460</v>
      </c>
      <c r="D44" s="36" t="s">
        <v>384</v>
      </c>
      <c r="E44" s="27">
        <v>241</v>
      </c>
      <c r="F44" s="131"/>
      <c r="G44" s="131"/>
      <c r="H44" s="149"/>
      <c r="I44" s="28">
        <f t="shared" si="0"/>
        <v>0</v>
      </c>
    </row>
    <row r="45" spans="1:9" ht="24">
      <c r="A45" s="24">
        <f>A44+1</f>
        <v>23</v>
      </c>
      <c r="B45" s="90"/>
      <c r="C45" s="35" t="s">
        <v>580</v>
      </c>
      <c r="D45" s="36" t="s">
        <v>384</v>
      </c>
      <c r="E45" s="27">
        <v>28</v>
      </c>
      <c r="F45" s="131"/>
      <c r="G45" s="131"/>
      <c r="H45" s="149"/>
      <c r="I45" s="28">
        <f t="shared" si="0"/>
        <v>0</v>
      </c>
    </row>
    <row r="46" spans="1:9" ht="27" customHeight="1">
      <c r="A46" s="24">
        <f>A45+1</f>
        <v>24</v>
      </c>
      <c r="B46" s="90"/>
      <c r="C46" s="35" t="s">
        <v>515</v>
      </c>
      <c r="D46" s="36" t="s">
        <v>384</v>
      </c>
      <c r="E46" s="27">
        <v>145</v>
      </c>
      <c r="F46" s="131"/>
      <c r="G46" s="131"/>
      <c r="H46" s="149"/>
      <c r="I46" s="28">
        <f t="shared" si="0"/>
        <v>0</v>
      </c>
    </row>
    <row r="47" spans="1:9" ht="108" customHeight="1">
      <c r="A47" s="34">
        <f>A46+1</f>
        <v>25</v>
      </c>
      <c r="B47" s="89" t="s">
        <v>300</v>
      </c>
      <c r="C47" s="35" t="s">
        <v>101</v>
      </c>
      <c r="D47" s="36" t="s">
        <v>384</v>
      </c>
      <c r="E47" s="27">
        <v>585</v>
      </c>
      <c r="F47" s="131"/>
      <c r="G47" s="131"/>
      <c r="H47" s="149"/>
      <c r="I47" s="28">
        <f t="shared" si="0"/>
        <v>0</v>
      </c>
    </row>
    <row r="48" spans="1:9" ht="13.5" customHeight="1">
      <c r="A48" s="24"/>
      <c r="B48" s="90"/>
      <c r="C48" s="35"/>
      <c r="D48" s="36"/>
      <c r="E48" s="27"/>
      <c r="F48" s="132"/>
      <c r="G48" s="132"/>
      <c r="H48" s="150"/>
      <c r="I48" s="28">
        <f t="shared" si="0"/>
      </c>
    </row>
    <row r="49" spans="1:9" ht="12">
      <c r="A49" s="24"/>
      <c r="B49" s="89" t="s">
        <v>601</v>
      </c>
      <c r="C49" s="35" t="s">
        <v>516</v>
      </c>
      <c r="D49" s="36"/>
      <c r="E49" s="38"/>
      <c r="F49" s="132"/>
      <c r="G49" s="132"/>
      <c r="H49" s="150"/>
      <c r="I49" s="28">
        <f t="shared" si="0"/>
      </c>
    </row>
    <row r="50" spans="1:9" ht="24">
      <c r="A50" s="24"/>
      <c r="B50" s="89" t="s">
        <v>82</v>
      </c>
      <c r="C50" s="35" t="s">
        <v>262</v>
      </c>
      <c r="D50" s="36"/>
      <c r="E50" s="38"/>
      <c r="F50" s="132"/>
      <c r="G50" s="132"/>
      <c r="H50" s="150"/>
      <c r="I50" s="28">
        <f t="shared" si="0"/>
      </c>
    </row>
    <row r="51" spans="1:9" ht="12">
      <c r="A51" s="24">
        <f>A47+1</f>
        <v>26</v>
      </c>
      <c r="B51" s="90"/>
      <c r="C51" s="35" t="s">
        <v>63</v>
      </c>
      <c r="D51" s="36" t="s">
        <v>8</v>
      </c>
      <c r="E51" s="27">
        <v>870</v>
      </c>
      <c r="F51" s="131"/>
      <c r="G51" s="131"/>
      <c r="H51" s="149"/>
      <c r="I51" s="28">
        <f t="shared" si="0"/>
        <v>0</v>
      </c>
    </row>
    <row r="52" spans="1:9" ht="24" customHeight="1">
      <c r="A52" s="24"/>
      <c r="B52" s="89" t="s">
        <v>70</v>
      </c>
      <c r="C52" s="35" t="s">
        <v>615</v>
      </c>
      <c r="D52" s="36"/>
      <c r="E52" s="38"/>
      <c r="F52" s="132"/>
      <c r="G52" s="132"/>
      <c r="H52" s="150"/>
      <c r="I52" s="28">
        <f t="shared" si="0"/>
      </c>
    </row>
    <row r="53" spans="1:9" ht="12">
      <c r="A53" s="24">
        <f>A51+1</f>
        <v>27</v>
      </c>
      <c r="B53" s="90"/>
      <c r="C53" s="35" t="s">
        <v>263</v>
      </c>
      <c r="D53" s="36" t="s">
        <v>8</v>
      </c>
      <c r="E53" s="27">
        <v>310</v>
      </c>
      <c r="F53" s="131"/>
      <c r="G53" s="131"/>
      <c r="H53" s="149"/>
      <c r="I53" s="28">
        <f t="shared" si="0"/>
        <v>0</v>
      </c>
    </row>
    <row r="54" spans="1:9" ht="12">
      <c r="A54" s="24">
        <f>A53+1</f>
        <v>28</v>
      </c>
      <c r="B54" s="90"/>
      <c r="C54" s="35" t="s">
        <v>264</v>
      </c>
      <c r="D54" s="36" t="s">
        <v>8</v>
      </c>
      <c r="E54" s="27">
        <v>320</v>
      </c>
      <c r="F54" s="131"/>
      <c r="G54" s="131"/>
      <c r="H54" s="149"/>
      <c r="I54" s="28">
        <f t="shared" si="0"/>
        <v>0</v>
      </c>
    </row>
    <row r="55" spans="1:10" ht="12">
      <c r="A55" s="34">
        <f>A54+1</f>
        <v>29</v>
      </c>
      <c r="B55" s="91" t="s">
        <v>660</v>
      </c>
      <c r="C55" s="35" t="s">
        <v>265</v>
      </c>
      <c r="D55" s="36" t="s">
        <v>384</v>
      </c>
      <c r="E55" s="27">
        <v>45</v>
      </c>
      <c r="F55" s="131"/>
      <c r="G55" s="131"/>
      <c r="H55" s="149"/>
      <c r="I55" s="28">
        <f t="shared" si="0"/>
        <v>0</v>
      </c>
      <c r="J55" s="29" t="s">
        <v>197</v>
      </c>
    </row>
    <row r="56" spans="1:9" ht="13.5" customHeight="1">
      <c r="A56" s="24"/>
      <c r="B56" s="92"/>
      <c r="C56" s="35"/>
      <c r="D56" s="39"/>
      <c r="E56" s="40"/>
      <c r="F56" s="132"/>
      <c r="G56" s="132"/>
      <c r="H56" s="150"/>
      <c r="I56" s="28">
        <f t="shared" si="0"/>
      </c>
    </row>
    <row r="57" spans="1:9" s="33" customFormat="1" ht="12">
      <c r="A57" s="30"/>
      <c r="B57" s="88" t="s">
        <v>71</v>
      </c>
      <c r="C57" s="25" t="s">
        <v>462</v>
      </c>
      <c r="D57" s="22"/>
      <c r="E57" s="26"/>
      <c r="F57" s="132"/>
      <c r="G57" s="132"/>
      <c r="H57" s="150"/>
      <c r="I57" s="28">
        <f t="shared" si="0"/>
      </c>
    </row>
    <row r="58" spans="1:9" ht="13.5" customHeight="1">
      <c r="A58" s="24"/>
      <c r="B58" s="89"/>
      <c r="C58" s="35"/>
      <c r="D58" s="22"/>
      <c r="E58" s="26"/>
      <c r="F58" s="132"/>
      <c r="G58" s="132"/>
      <c r="H58" s="150"/>
      <c r="I58" s="28">
        <f t="shared" si="0"/>
      </c>
    </row>
    <row r="59" spans="1:9" ht="12">
      <c r="A59" s="24"/>
      <c r="B59" s="89" t="s">
        <v>72</v>
      </c>
      <c r="C59" s="35" t="s">
        <v>609</v>
      </c>
      <c r="D59" s="22"/>
      <c r="E59" s="26"/>
      <c r="F59" s="132"/>
      <c r="G59" s="132"/>
      <c r="H59" s="150"/>
      <c r="I59" s="28">
        <f t="shared" si="0"/>
      </c>
    </row>
    <row r="60" spans="1:9" ht="13.5" customHeight="1">
      <c r="A60" s="24"/>
      <c r="B60" s="89" t="s">
        <v>431</v>
      </c>
      <c r="C60" s="35" t="s">
        <v>435</v>
      </c>
      <c r="D60" s="36"/>
      <c r="E60" s="38"/>
      <c r="F60" s="132"/>
      <c r="G60" s="132"/>
      <c r="H60" s="150"/>
      <c r="I60" s="28">
        <f t="shared" si="0"/>
      </c>
    </row>
    <row r="61" spans="1:9" ht="15" customHeight="1">
      <c r="A61" s="24">
        <f>A55+1</f>
        <v>30</v>
      </c>
      <c r="B61" s="90"/>
      <c r="C61" s="35" t="s">
        <v>436</v>
      </c>
      <c r="D61" s="36" t="s">
        <v>8</v>
      </c>
      <c r="E61" s="38">
        <v>881</v>
      </c>
      <c r="F61" s="131"/>
      <c r="G61" s="131"/>
      <c r="H61" s="149"/>
      <c r="I61" s="28">
        <f t="shared" si="0"/>
        <v>0</v>
      </c>
    </row>
    <row r="62" spans="1:9" ht="36">
      <c r="A62" s="24"/>
      <c r="B62" s="89" t="s">
        <v>87</v>
      </c>
      <c r="C62" s="35" t="s">
        <v>254</v>
      </c>
      <c r="D62" s="36"/>
      <c r="E62" s="38"/>
      <c r="F62" s="132"/>
      <c r="G62" s="132"/>
      <c r="H62" s="150"/>
      <c r="I62" s="28">
        <f t="shared" si="0"/>
      </c>
    </row>
    <row r="63" spans="1:9" ht="12">
      <c r="A63" s="24">
        <f>A61+1</f>
        <v>31</v>
      </c>
      <c r="B63" s="90"/>
      <c r="C63" s="35" t="s">
        <v>436</v>
      </c>
      <c r="D63" s="36" t="s">
        <v>8</v>
      </c>
      <c r="E63" s="38">
        <v>145</v>
      </c>
      <c r="F63" s="131"/>
      <c r="G63" s="131"/>
      <c r="H63" s="149"/>
      <c r="I63" s="28">
        <f t="shared" si="0"/>
        <v>0</v>
      </c>
    </row>
    <row r="64" spans="1:9" ht="12">
      <c r="A64" s="24"/>
      <c r="B64" s="89" t="s">
        <v>37</v>
      </c>
      <c r="C64" s="35" t="s">
        <v>543</v>
      </c>
      <c r="D64" s="36"/>
      <c r="E64" s="38"/>
      <c r="F64" s="132"/>
      <c r="G64" s="132"/>
      <c r="H64" s="150"/>
      <c r="I64" s="28">
        <f t="shared" si="0"/>
      </c>
    </row>
    <row r="65" spans="1:9" ht="12">
      <c r="A65" s="24">
        <f>A63+1</f>
        <v>32</v>
      </c>
      <c r="B65" s="90"/>
      <c r="C65" s="35" t="s">
        <v>559</v>
      </c>
      <c r="D65" s="36" t="s">
        <v>8</v>
      </c>
      <c r="E65" s="38">
        <v>950</v>
      </c>
      <c r="F65" s="131"/>
      <c r="G65" s="131"/>
      <c r="H65" s="149"/>
      <c r="I65" s="28">
        <f t="shared" si="0"/>
        <v>0</v>
      </c>
    </row>
    <row r="66" spans="1:9" ht="12">
      <c r="A66" s="24">
        <f>A65+1</f>
        <v>33</v>
      </c>
      <c r="B66" s="90"/>
      <c r="C66" s="35" t="s">
        <v>386</v>
      </c>
      <c r="D66" s="36" t="s">
        <v>8</v>
      </c>
      <c r="E66" s="38">
        <v>152</v>
      </c>
      <c r="F66" s="131"/>
      <c r="G66" s="131"/>
      <c r="H66" s="149"/>
      <c r="I66" s="28">
        <f t="shared" si="0"/>
        <v>0</v>
      </c>
    </row>
    <row r="67" spans="1:9" ht="12">
      <c r="A67" s="34">
        <f>A66+1</f>
        <v>34</v>
      </c>
      <c r="B67" s="90"/>
      <c r="C67" s="35" t="s">
        <v>179</v>
      </c>
      <c r="D67" s="36" t="s">
        <v>8</v>
      </c>
      <c r="E67" s="38">
        <v>60</v>
      </c>
      <c r="F67" s="131"/>
      <c r="G67" s="131"/>
      <c r="H67" s="149"/>
      <c r="I67" s="28">
        <f t="shared" si="0"/>
        <v>0</v>
      </c>
    </row>
    <row r="68" spans="1:9" ht="12">
      <c r="A68" s="24">
        <f>A67+1</f>
        <v>35</v>
      </c>
      <c r="B68" s="90"/>
      <c r="C68" s="35" t="s">
        <v>332</v>
      </c>
      <c r="D68" s="36" t="s">
        <v>8</v>
      </c>
      <c r="E68" s="38">
        <v>19</v>
      </c>
      <c r="F68" s="131"/>
      <c r="G68" s="131"/>
      <c r="H68" s="149"/>
      <c r="I68" s="28">
        <f t="shared" si="0"/>
        <v>0</v>
      </c>
    </row>
    <row r="69" spans="1:9" ht="12">
      <c r="A69" s="24">
        <f>A68+1</f>
        <v>36</v>
      </c>
      <c r="B69" s="90"/>
      <c r="C69" s="35" t="s">
        <v>251</v>
      </c>
      <c r="D69" s="36" t="s">
        <v>8</v>
      </c>
      <c r="E69" s="38">
        <v>44</v>
      </c>
      <c r="F69" s="131"/>
      <c r="G69" s="131"/>
      <c r="H69" s="149"/>
      <c r="I69" s="28">
        <f t="shared" si="0"/>
        <v>0</v>
      </c>
    </row>
    <row r="70" spans="1:9" ht="12">
      <c r="A70" s="24"/>
      <c r="B70" s="89" t="s">
        <v>600</v>
      </c>
      <c r="C70" s="35" t="s">
        <v>653</v>
      </c>
      <c r="D70" s="36"/>
      <c r="E70" s="38"/>
      <c r="F70" s="132"/>
      <c r="G70" s="132"/>
      <c r="H70" s="150"/>
      <c r="I70" s="28">
        <f t="shared" si="0"/>
      </c>
    </row>
    <row r="71" spans="1:9" ht="12">
      <c r="A71" s="24">
        <f>A69+1</f>
        <v>37</v>
      </c>
      <c r="B71" s="90"/>
      <c r="C71" s="35" t="s">
        <v>654</v>
      </c>
      <c r="D71" s="36" t="s">
        <v>8</v>
      </c>
      <c r="E71" s="27">
        <v>85</v>
      </c>
      <c r="F71" s="131"/>
      <c r="G71" s="131"/>
      <c r="H71" s="149"/>
      <c r="I71" s="28">
        <f aca="true" t="shared" si="1" ref="I71:I134">IF(F71="",(IF(E71="","",E71*G71)),F71*G71)</f>
        <v>0</v>
      </c>
    </row>
    <row r="72" spans="1:9" ht="13.5" customHeight="1">
      <c r="A72" s="24"/>
      <c r="B72" s="89"/>
      <c r="C72" s="35"/>
      <c r="D72" s="36"/>
      <c r="E72" s="38"/>
      <c r="F72" s="132"/>
      <c r="G72" s="132"/>
      <c r="H72" s="150"/>
      <c r="I72" s="28">
        <f t="shared" si="1"/>
      </c>
    </row>
    <row r="73" spans="1:9" ht="12">
      <c r="A73" s="24"/>
      <c r="B73" s="89" t="s">
        <v>548</v>
      </c>
      <c r="C73" s="35" t="s">
        <v>446</v>
      </c>
      <c r="D73" s="22"/>
      <c r="E73" s="26"/>
      <c r="F73" s="132"/>
      <c r="G73" s="132"/>
      <c r="H73" s="150"/>
      <c r="I73" s="28">
        <f t="shared" si="1"/>
      </c>
    </row>
    <row r="74" spans="1:9" ht="12">
      <c r="A74" s="24"/>
      <c r="B74" s="89" t="s">
        <v>549</v>
      </c>
      <c r="C74" s="35" t="s">
        <v>447</v>
      </c>
      <c r="D74" s="36"/>
      <c r="E74" s="38"/>
      <c r="F74" s="132"/>
      <c r="G74" s="132"/>
      <c r="H74" s="150"/>
      <c r="I74" s="28">
        <f t="shared" si="1"/>
      </c>
    </row>
    <row r="75" spans="1:9" ht="12">
      <c r="A75" s="24">
        <f>A71+1</f>
        <v>38</v>
      </c>
      <c r="B75" s="90"/>
      <c r="C75" s="35" t="s">
        <v>449</v>
      </c>
      <c r="D75" s="36" t="s">
        <v>8</v>
      </c>
      <c r="E75" s="27">
        <v>159</v>
      </c>
      <c r="F75" s="131"/>
      <c r="G75" s="131"/>
      <c r="H75" s="149"/>
      <c r="I75" s="28">
        <f t="shared" si="1"/>
        <v>0</v>
      </c>
    </row>
    <row r="76" spans="1:9" ht="13.5" customHeight="1">
      <c r="A76" s="24"/>
      <c r="B76" s="90"/>
      <c r="C76" s="35"/>
      <c r="D76" s="36"/>
      <c r="E76" s="38"/>
      <c r="F76" s="132"/>
      <c r="G76" s="132"/>
      <c r="H76" s="150"/>
      <c r="I76" s="28">
        <f t="shared" si="1"/>
      </c>
    </row>
    <row r="77" spans="1:9" ht="12">
      <c r="A77" s="24"/>
      <c r="B77" s="89" t="s">
        <v>427</v>
      </c>
      <c r="C77" s="35" t="s">
        <v>363</v>
      </c>
      <c r="D77" s="36"/>
      <c r="E77" s="38"/>
      <c r="F77" s="132"/>
      <c r="G77" s="132"/>
      <c r="H77" s="150"/>
      <c r="I77" s="28">
        <f t="shared" si="1"/>
      </c>
    </row>
    <row r="78" spans="1:9" ht="12">
      <c r="A78" s="24">
        <f>A75+1</f>
        <v>39</v>
      </c>
      <c r="B78" s="90"/>
      <c r="C78" s="35" t="s">
        <v>210</v>
      </c>
      <c r="D78" s="36" t="s">
        <v>426</v>
      </c>
      <c r="E78" s="38">
        <v>115</v>
      </c>
      <c r="F78" s="131"/>
      <c r="G78" s="131"/>
      <c r="H78" s="149"/>
      <c r="I78" s="28">
        <f t="shared" si="1"/>
        <v>0</v>
      </c>
    </row>
    <row r="79" spans="1:9" ht="13.5" customHeight="1">
      <c r="A79" s="24"/>
      <c r="B79" s="90"/>
      <c r="C79" s="35"/>
      <c r="D79" s="36"/>
      <c r="E79" s="38"/>
      <c r="F79" s="132"/>
      <c r="G79" s="132"/>
      <c r="H79" s="150"/>
      <c r="I79" s="28">
        <f t="shared" si="1"/>
      </c>
    </row>
    <row r="80" spans="1:9" s="33" customFormat="1" ht="12">
      <c r="A80" s="30"/>
      <c r="B80" s="88" t="s">
        <v>428</v>
      </c>
      <c r="C80" s="25" t="s">
        <v>500</v>
      </c>
      <c r="D80" s="22"/>
      <c r="E80" s="26"/>
      <c r="F80" s="132"/>
      <c r="G80" s="132"/>
      <c r="H80" s="150"/>
      <c r="I80" s="28">
        <f t="shared" si="1"/>
      </c>
    </row>
    <row r="81" spans="1:9" s="33" customFormat="1" ht="13.5" customHeight="1">
      <c r="A81" s="30"/>
      <c r="B81" s="88"/>
      <c r="C81" s="25"/>
      <c r="D81" s="22"/>
      <c r="E81" s="26"/>
      <c r="F81" s="132"/>
      <c r="G81" s="132"/>
      <c r="H81" s="150"/>
      <c r="I81" s="28">
        <f t="shared" si="1"/>
      </c>
    </row>
    <row r="82" spans="1:9" ht="12">
      <c r="A82" s="24"/>
      <c r="B82" s="89" t="s">
        <v>83</v>
      </c>
      <c r="C82" s="35" t="s">
        <v>138</v>
      </c>
      <c r="D82" s="22"/>
      <c r="E82" s="26"/>
      <c r="F82" s="132"/>
      <c r="G82" s="132"/>
      <c r="H82" s="150"/>
      <c r="I82" s="28">
        <f t="shared" si="1"/>
      </c>
    </row>
    <row r="83" spans="1:9" ht="24">
      <c r="A83" s="24">
        <f>A78+1</f>
        <v>40</v>
      </c>
      <c r="B83" s="90"/>
      <c r="C83" s="35" t="s">
        <v>313</v>
      </c>
      <c r="D83" s="36" t="s">
        <v>8</v>
      </c>
      <c r="E83" s="38">
        <v>359</v>
      </c>
      <c r="F83" s="131"/>
      <c r="G83" s="131"/>
      <c r="H83" s="149"/>
      <c r="I83" s="28">
        <f t="shared" si="1"/>
        <v>0</v>
      </c>
    </row>
    <row r="84" spans="1:9" ht="12">
      <c r="A84" s="24"/>
      <c r="B84" s="89" t="s">
        <v>86</v>
      </c>
      <c r="C84" s="35" t="s">
        <v>592</v>
      </c>
      <c r="D84" s="22"/>
      <c r="E84" s="26"/>
      <c r="F84" s="132"/>
      <c r="G84" s="132"/>
      <c r="H84" s="150"/>
      <c r="I84" s="28">
        <f t="shared" si="1"/>
      </c>
    </row>
    <row r="85" spans="1:9" ht="24" customHeight="1">
      <c r="A85" s="24">
        <f>A83+1</f>
        <v>41</v>
      </c>
      <c r="B85" s="90"/>
      <c r="C85" s="35" t="s">
        <v>272</v>
      </c>
      <c r="D85" s="36" t="s">
        <v>8</v>
      </c>
      <c r="E85" s="38">
        <v>3880</v>
      </c>
      <c r="F85" s="131"/>
      <c r="G85" s="131"/>
      <c r="H85" s="149"/>
      <c r="I85" s="28">
        <f t="shared" si="1"/>
        <v>0</v>
      </c>
    </row>
    <row r="86" spans="1:9" ht="12">
      <c r="A86" s="24"/>
      <c r="B86" s="89" t="s">
        <v>429</v>
      </c>
      <c r="C86" s="35" t="s">
        <v>333</v>
      </c>
      <c r="D86" s="22"/>
      <c r="E86" s="26"/>
      <c r="F86" s="132"/>
      <c r="G86" s="132"/>
      <c r="H86" s="150"/>
      <c r="I86" s="28">
        <f t="shared" si="1"/>
      </c>
    </row>
    <row r="87" spans="1:9" ht="12">
      <c r="A87" s="24">
        <f>A85+1</f>
        <v>42</v>
      </c>
      <c r="B87" s="90"/>
      <c r="C87" s="35" t="s">
        <v>342</v>
      </c>
      <c r="D87" s="36" t="s">
        <v>8</v>
      </c>
      <c r="E87" s="27">
        <v>55</v>
      </c>
      <c r="F87" s="131"/>
      <c r="G87" s="131"/>
      <c r="H87" s="149"/>
      <c r="I87" s="28">
        <f t="shared" si="1"/>
        <v>0</v>
      </c>
    </row>
    <row r="88" spans="1:9" ht="49.5" customHeight="1">
      <c r="A88" s="24">
        <f>A87+1</f>
        <v>43</v>
      </c>
      <c r="B88" s="90" t="s">
        <v>117</v>
      </c>
      <c r="C88" s="35" t="s">
        <v>116</v>
      </c>
      <c r="D88" s="36" t="s">
        <v>8</v>
      </c>
      <c r="E88" s="27">
        <v>10</v>
      </c>
      <c r="F88" s="131"/>
      <c r="G88" s="131"/>
      <c r="H88" s="149"/>
      <c r="I88" s="28">
        <f t="shared" si="1"/>
        <v>0</v>
      </c>
    </row>
    <row r="89" spans="1:9" ht="12">
      <c r="A89" s="24"/>
      <c r="B89" s="89" t="s">
        <v>616</v>
      </c>
      <c r="C89" s="35" t="s">
        <v>343</v>
      </c>
      <c r="D89" s="22"/>
      <c r="E89" s="27"/>
      <c r="F89" s="132"/>
      <c r="G89" s="132"/>
      <c r="H89" s="150"/>
      <c r="I89" s="28">
        <f t="shared" si="1"/>
      </c>
    </row>
    <row r="90" spans="1:9" ht="12">
      <c r="A90" s="34">
        <f>A88+1</f>
        <v>44</v>
      </c>
      <c r="B90" s="90"/>
      <c r="C90" s="35" t="s">
        <v>49</v>
      </c>
      <c r="D90" s="36" t="s">
        <v>8</v>
      </c>
      <c r="E90" s="27">
        <v>1000</v>
      </c>
      <c r="F90" s="131"/>
      <c r="G90" s="131"/>
      <c r="H90" s="149"/>
      <c r="I90" s="28">
        <f t="shared" si="1"/>
        <v>0</v>
      </c>
    </row>
    <row r="91" spans="1:9" ht="13.5" customHeight="1">
      <c r="A91" s="24"/>
      <c r="B91" s="90"/>
      <c r="C91" s="35"/>
      <c r="D91" s="36"/>
      <c r="E91" s="38"/>
      <c r="F91" s="132"/>
      <c r="G91" s="132"/>
      <c r="H91" s="150"/>
      <c r="I91" s="28">
        <f t="shared" si="1"/>
      </c>
    </row>
    <row r="92" spans="1:9" ht="12">
      <c r="A92" s="24"/>
      <c r="B92" s="88" t="s">
        <v>489</v>
      </c>
      <c r="C92" s="25" t="s">
        <v>50</v>
      </c>
      <c r="D92" s="22"/>
      <c r="E92" s="26"/>
      <c r="F92" s="132"/>
      <c r="G92" s="132"/>
      <c r="H92" s="150"/>
      <c r="I92" s="28">
        <f t="shared" si="1"/>
      </c>
    </row>
    <row r="93" spans="1:9" ht="13.5" customHeight="1">
      <c r="A93" s="24"/>
      <c r="B93" s="88"/>
      <c r="C93" s="25"/>
      <c r="D93" s="22"/>
      <c r="E93" s="26"/>
      <c r="F93" s="132"/>
      <c r="G93" s="132"/>
      <c r="H93" s="150"/>
      <c r="I93" s="28">
        <f t="shared" si="1"/>
      </c>
    </row>
    <row r="94" spans="1:9" ht="40.5" customHeight="1">
      <c r="A94" s="24">
        <f>A90+1</f>
        <v>45</v>
      </c>
      <c r="B94" s="89" t="s">
        <v>479</v>
      </c>
      <c r="C94" s="35" t="s">
        <v>143</v>
      </c>
      <c r="D94" s="36" t="s">
        <v>8</v>
      </c>
      <c r="E94" s="27">
        <v>1262</v>
      </c>
      <c r="F94" s="131"/>
      <c r="G94" s="131"/>
      <c r="H94" s="149"/>
      <c r="I94" s="28">
        <f t="shared" si="1"/>
        <v>0</v>
      </c>
    </row>
    <row r="95" spans="1:9" s="42" customFormat="1" ht="13.5" customHeight="1">
      <c r="A95" s="24">
        <f aca="true" t="shared" si="2" ref="A95:A100">A94+1</f>
        <v>46</v>
      </c>
      <c r="B95" s="89" t="s">
        <v>480</v>
      </c>
      <c r="C95" s="35" t="s">
        <v>365</v>
      </c>
      <c r="D95" s="41" t="s">
        <v>8</v>
      </c>
      <c r="E95" s="27">
        <v>180</v>
      </c>
      <c r="F95" s="131"/>
      <c r="G95" s="131"/>
      <c r="H95" s="149"/>
      <c r="I95" s="28">
        <f t="shared" si="1"/>
        <v>0</v>
      </c>
    </row>
    <row r="96" spans="1:9" s="42" customFormat="1" ht="24">
      <c r="A96" s="24">
        <f t="shared" si="2"/>
        <v>47</v>
      </c>
      <c r="B96" s="89" t="s">
        <v>256</v>
      </c>
      <c r="C96" s="35" t="s">
        <v>255</v>
      </c>
      <c r="D96" s="41" t="s">
        <v>8</v>
      </c>
      <c r="E96" s="38">
        <v>673</v>
      </c>
      <c r="F96" s="131"/>
      <c r="G96" s="131"/>
      <c r="H96" s="149"/>
      <c r="I96" s="28">
        <f t="shared" si="1"/>
        <v>0</v>
      </c>
    </row>
    <row r="97" spans="1:9" s="42" customFormat="1" ht="27.75" customHeight="1">
      <c r="A97" s="24">
        <f t="shared" si="2"/>
        <v>48</v>
      </c>
      <c r="B97" s="89" t="s">
        <v>579</v>
      </c>
      <c r="C97" s="35" t="s">
        <v>244</v>
      </c>
      <c r="D97" s="41" t="s">
        <v>8</v>
      </c>
      <c r="E97" s="27">
        <v>1650</v>
      </c>
      <c r="F97" s="131"/>
      <c r="G97" s="131"/>
      <c r="H97" s="149"/>
      <c r="I97" s="28">
        <f t="shared" si="1"/>
        <v>0</v>
      </c>
    </row>
    <row r="98" spans="1:9" s="42" customFormat="1" ht="25.5" customHeight="1">
      <c r="A98" s="24">
        <f t="shared" si="2"/>
        <v>49</v>
      </c>
      <c r="B98" s="89" t="s">
        <v>380</v>
      </c>
      <c r="C98" s="35" t="s">
        <v>308</v>
      </c>
      <c r="D98" s="41" t="s">
        <v>8</v>
      </c>
      <c r="E98" s="27">
        <v>126</v>
      </c>
      <c r="F98" s="131"/>
      <c r="G98" s="131"/>
      <c r="H98" s="149"/>
      <c r="I98" s="28">
        <f t="shared" si="1"/>
        <v>0</v>
      </c>
    </row>
    <row r="99" spans="1:9" s="42" customFormat="1" ht="12.75" customHeight="1">
      <c r="A99" s="24">
        <f t="shared" si="2"/>
        <v>50</v>
      </c>
      <c r="B99" s="89" t="s">
        <v>381</v>
      </c>
      <c r="C99" s="35" t="s">
        <v>309</v>
      </c>
      <c r="D99" s="41" t="s">
        <v>8</v>
      </c>
      <c r="E99" s="27">
        <v>1095</v>
      </c>
      <c r="F99" s="131"/>
      <c r="G99" s="131"/>
      <c r="H99" s="149"/>
      <c r="I99" s="28">
        <f t="shared" si="1"/>
        <v>0</v>
      </c>
    </row>
    <row r="100" spans="1:9" s="42" customFormat="1" ht="36">
      <c r="A100" s="34">
        <f t="shared" si="2"/>
        <v>51</v>
      </c>
      <c r="B100" s="89" t="s">
        <v>481</v>
      </c>
      <c r="C100" s="35" t="s">
        <v>190</v>
      </c>
      <c r="D100" s="41" t="s">
        <v>8</v>
      </c>
      <c r="E100" s="27">
        <v>1725</v>
      </c>
      <c r="F100" s="131"/>
      <c r="G100" s="131"/>
      <c r="H100" s="149"/>
      <c r="I100" s="28">
        <f t="shared" si="1"/>
        <v>0</v>
      </c>
    </row>
    <row r="101" spans="1:9" s="42" customFormat="1" ht="13.5" customHeight="1">
      <c r="A101" s="24"/>
      <c r="B101" s="89"/>
      <c r="C101" s="35"/>
      <c r="D101" s="41"/>
      <c r="E101" s="27"/>
      <c r="F101" s="132"/>
      <c r="G101" s="132"/>
      <c r="H101" s="150"/>
      <c r="I101" s="28">
        <f t="shared" si="1"/>
      </c>
    </row>
    <row r="102" spans="1:9" s="33" customFormat="1" ht="12">
      <c r="A102" s="30"/>
      <c r="B102" s="88" t="s">
        <v>482</v>
      </c>
      <c r="C102" s="25" t="s">
        <v>40</v>
      </c>
      <c r="D102" s="22"/>
      <c r="E102" s="26"/>
      <c r="F102" s="132"/>
      <c r="G102" s="132"/>
      <c r="H102" s="150"/>
      <c r="I102" s="28">
        <f t="shared" si="1"/>
      </c>
    </row>
    <row r="103" spans="1:9" s="33" customFormat="1" ht="13.5" customHeight="1">
      <c r="A103" s="30"/>
      <c r="B103" s="88"/>
      <c r="C103" s="25"/>
      <c r="D103" s="22"/>
      <c r="E103" s="26"/>
      <c r="F103" s="132"/>
      <c r="G103" s="132"/>
      <c r="H103" s="150"/>
      <c r="I103" s="28">
        <f t="shared" si="1"/>
      </c>
    </row>
    <row r="104" spans="1:9" ht="12">
      <c r="A104" s="24"/>
      <c r="B104" s="89" t="s">
        <v>19</v>
      </c>
      <c r="C104" s="35" t="s">
        <v>6</v>
      </c>
      <c r="D104" s="22"/>
      <c r="E104" s="26"/>
      <c r="F104" s="132"/>
      <c r="G104" s="132"/>
      <c r="H104" s="150"/>
      <c r="I104" s="28">
        <f t="shared" si="1"/>
      </c>
    </row>
    <row r="105" spans="1:9" ht="12">
      <c r="A105" s="24"/>
      <c r="B105" s="89" t="s">
        <v>20</v>
      </c>
      <c r="C105" s="35" t="s">
        <v>217</v>
      </c>
      <c r="D105" s="22"/>
      <c r="E105" s="26"/>
      <c r="F105" s="132"/>
      <c r="G105" s="132"/>
      <c r="H105" s="150"/>
      <c r="I105" s="28">
        <f t="shared" si="1"/>
      </c>
    </row>
    <row r="106" spans="1:9" ht="12">
      <c r="A106" s="24">
        <f>A100+1</f>
        <v>52</v>
      </c>
      <c r="B106" s="90"/>
      <c r="C106" s="35" t="s">
        <v>218</v>
      </c>
      <c r="D106" s="36" t="s">
        <v>8</v>
      </c>
      <c r="E106" s="38">
        <v>74</v>
      </c>
      <c r="F106" s="131"/>
      <c r="G106" s="131"/>
      <c r="H106" s="149"/>
      <c r="I106" s="28">
        <f t="shared" si="1"/>
        <v>0</v>
      </c>
    </row>
    <row r="107" spans="1:9" ht="12">
      <c r="A107" s="24">
        <f>A106+1</f>
        <v>53</v>
      </c>
      <c r="B107" s="90"/>
      <c r="C107" s="35" t="s">
        <v>57</v>
      </c>
      <c r="D107" s="36" t="s">
        <v>8</v>
      </c>
      <c r="E107" s="38">
        <v>44</v>
      </c>
      <c r="F107" s="131"/>
      <c r="G107" s="131"/>
      <c r="H107" s="149"/>
      <c r="I107" s="28">
        <f t="shared" si="1"/>
        <v>0</v>
      </c>
    </row>
    <row r="108" spans="1:9" ht="12">
      <c r="A108" s="24"/>
      <c r="B108" s="89"/>
      <c r="C108" s="35" t="s">
        <v>216</v>
      </c>
      <c r="D108" s="22"/>
      <c r="E108" s="26"/>
      <c r="F108" s="132"/>
      <c r="G108" s="132"/>
      <c r="H108" s="150"/>
      <c r="I108" s="28">
        <f t="shared" si="1"/>
      </c>
    </row>
    <row r="109" spans="1:9" ht="12">
      <c r="A109" s="24">
        <f>A107+1</f>
        <v>54</v>
      </c>
      <c r="B109" s="90"/>
      <c r="C109" s="35" t="s">
        <v>302</v>
      </c>
      <c r="D109" s="36" t="s">
        <v>8</v>
      </c>
      <c r="E109" s="38">
        <v>377</v>
      </c>
      <c r="F109" s="131"/>
      <c r="G109" s="131"/>
      <c r="H109" s="149"/>
      <c r="I109" s="28">
        <f t="shared" si="1"/>
        <v>0</v>
      </c>
    </row>
    <row r="110" spans="1:9" ht="36">
      <c r="A110" s="24"/>
      <c r="B110" s="89" t="s">
        <v>606</v>
      </c>
      <c r="C110" s="35" t="s">
        <v>118</v>
      </c>
      <c r="D110" s="22"/>
      <c r="E110" s="26"/>
      <c r="F110" s="132"/>
      <c r="G110" s="132"/>
      <c r="H110" s="150"/>
      <c r="I110" s="28">
        <f t="shared" si="1"/>
      </c>
    </row>
    <row r="111" spans="1:9" ht="12">
      <c r="A111" s="24">
        <f>A109+1</f>
        <v>55</v>
      </c>
      <c r="B111" s="90"/>
      <c r="C111" s="35" t="s">
        <v>88</v>
      </c>
      <c r="D111" s="36" t="s">
        <v>8</v>
      </c>
      <c r="E111" s="38">
        <v>888</v>
      </c>
      <c r="F111" s="131"/>
      <c r="G111" s="131"/>
      <c r="H111" s="149"/>
      <c r="I111" s="28">
        <f t="shared" si="1"/>
        <v>0</v>
      </c>
    </row>
    <row r="112" spans="1:9" ht="36.75" customHeight="1">
      <c r="A112" s="24">
        <f>A111+1</f>
        <v>56</v>
      </c>
      <c r="B112" s="93" t="s">
        <v>391</v>
      </c>
      <c r="C112" s="35" t="s">
        <v>279</v>
      </c>
      <c r="D112" s="36" t="s">
        <v>8</v>
      </c>
      <c r="E112" s="38">
        <v>415</v>
      </c>
      <c r="F112" s="131"/>
      <c r="G112" s="131"/>
      <c r="H112" s="149"/>
      <c r="I112" s="28">
        <f t="shared" si="1"/>
        <v>0</v>
      </c>
    </row>
    <row r="113" spans="1:9" ht="51.75" customHeight="1">
      <c r="A113" s="24"/>
      <c r="B113" s="93" t="s">
        <v>102</v>
      </c>
      <c r="C113" s="35" t="s">
        <v>301</v>
      </c>
      <c r="D113" s="41"/>
      <c r="E113" s="38"/>
      <c r="F113" s="132"/>
      <c r="G113" s="132"/>
      <c r="H113" s="150"/>
      <c r="I113" s="28">
        <f t="shared" si="1"/>
      </c>
    </row>
    <row r="114" spans="1:9" ht="22.5">
      <c r="A114" s="24">
        <f>A112+1</f>
        <v>57</v>
      </c>
      <c r="B114" s="93" t="s">
        <v>310</v>
      </c>
      <c r="C114" s="35" t="s">
        <v>135</v>
      </c>
      <c r="D114" s="36" t="s">
        <v>8</v>
      </c>
      <c r="E114" s="38">
        <v>865</v>
      </c>
      <c r="F114" s="131"/>
      <c r="G114" s="131"/>
      <c r="H114" s="149"/>
      <c r="I114" s="28">
        <f t="shared" si="1"/>
        <v>0</v>
      </c>
    </row>
    <row r="115" spans="1:9" ht="13.5" customHeight="1">
      <c r="A115" s="24"/>
      <c r="B115" s="90"/>
      <c r="C115" s="35"/>
      <c r="D115" s="36"/>
      <c r="E115" s="38"/>
      <c r="F115" s="132"/>
      <c r="G115" s="132"/>
      <c r="H115" s="150"/>
      <c r="I115" s="28">
        <f t="shared" si="1"/>
      </c>
    </row>
    <row r="116" spans="1:9" ht="12">
      <c r="A116" s="24"/>
      <c r="B116" s="89" t="s">
        <v>24</v>
      </c>
      <c r="C116" s="35" t="s">
        <v>523</v>
      </c>
      <c r="D116" s="22"/>
      <c r="E116" s="26"/>
      <c r="F116" s="132"/>
      <c r="G116" s="132"/>
      <c r="H116" s="150"/>
      <c r="I116" s="28">
        <f t="shared" si="1"/>
      </c>
    </row>
    <row r="117" spans="1:9" ht="108.75" customHeight="1">
      <c r="A117" s="24">
        <f>A114+1</f>
        <v>58</v>
      </c>
      <c r="B117" s="89" t="s">
        <v>312</v>
      </c>
      <c r="C117" s="35" t="s">
        <v>51</v>
      </c>
      <c r="D117" s="36" t="s">
        <v>8</v>
      </c>
      <c r="E117" s="38">
        <v>173</v>
      </c>
      <c r="F117" s="131"/>
      <c r="G117" s="131"/>
      <c r="H117" s="149"/>
      <c r="I117" s="28">
        <f t="shared" si="1"/>
        <v>0</v>
      </c>
    </row>
    <row r="118" spans="1:9" ht="13.5" customHeight="1">
      <c r="A118" s="34">
        <f>A117+1</f>
        <v>59</v>
      </c>
      <c r="B118" s="89" t="s">
        <v>25</v>
      </c>
      <c r="C118" s="35" t="s">
        <v>360</v>
      </c>
      <c r="D118" s="36" t="s">
        <v>426</v>
      </c>
      <c r="E118" s="38">
        <v>400</v>
      </c>
      <c r="F118" s="131"/>
      <c r="G118" s="131"/>
      <c r="H118" s="149"/>
      <c r="I118" s="28">
        <f t="shared" si="1"/>
        <v>0</v>
      </c>
    </row>
    <row r="119" spans="1:9" ht="24">
      <c r="A119" s="34">
        <f>A118+1</f>
        <v>60</v>
      </c>
      <c r="B119" s="89" t="s">
        <v>490</v>
      </c>
      <c r="C119" s="35" t="s">
        <v>362</v>
      </c>
      <c r="D119" s="36" t="s">
        <v>426</v>
      </c>
      <c r="E119" s="38">
        <v>0</v>
      </c>
      <c r="F119" s="28"/>
      <c r="G119" s="132"/>
      <c r="H119" s="151"/>
      <c r="I119" s="28">
        <f t="shared" si="1"/>
        <v>0</v>
      </c>
    </row>
    <row r="120" spans="1:9" ht="24">
      <c r="A120" s="24">
        <f>A119+1</f>
        <v>61</v>
      </c>
      <c r="B120" s="89" t="s">
        <v>26</v>
      </c>
      <c r="C120" s="35" t="s">
        <v>17</v>
      </c>
      <c r="D120" s="36" t="s">
        <v>426</v>
      </c>
      <c r="E120" s="38">
        <v>400</v>
      </c>
      <c r="F120" s="131"/>
      <c r="G120" s="131"/>
      <c r="H120" s="149"/>
      <c r="I120" s="28">
        <f t="shared" si="1"/>
        <v>0</v>
      </c>
    </row>
    <row r="121" spans="1:9" ht="12">
      <c r="A121" s="24">
        <f>A120+1</f>
        <v>62</v>
      </c>
      <c r="B121" s="89" t="s">
        <v>491</v>
      </c>
      <c r="C121" s="35" t="s">
        <v>525</v>
      </c>
      <c r="D121" s="36" t="s">
        <v>8</v>
      </c>
      <c r="E121" s="38">
        <v>670</v>
      </c>
      <c r="F121" s="131"/>
      <c r="G121" s="131"/>
      <c r="H121" s="149"/>
      <c r="I121" s="28">
        <f t="shared" si="1"/>
        <v>0</v>
      </c>
    </row>
    <row r="122" spans="1:9" ht="13.5" customHeight="1">
      <c r="A122" s="24"/>
      <c r="B122" s="89"/>
      <c r="C122" s="35"/>
      <c r="D122" s="36"/>
      <c r="E122" s="38"/>
      <c r="F122" s="132"/>
      <c r="G122" s="132"/>
      <c r="H122" s="150"/>
      <c r="I122" s="28">
        <f t="shared" si="1"/>
      </c>
    </row>
    <row r="123" spans="1:9" s="33" customFormat="1" ht="12">
      <c r="A123" s="24"/>
      <c r="B123" s="88" t="s">
        <v>422</v>
      </c>
      <c r="C123" s="25" t="s">
        <v>593</v>
      </c>
      <c r="D123" s="22"/>
      <c r="E123" s="26"/>
      <c r="F123" s="132"/>
      <c r="G123" s="132"/>
      <c r="H123" s="150"/>
      <c r="I123" s="28">
        <f t="shared" si="1"/>
      </c>
    </row>
    <row r="124" spans="1:9" ht="12">
      <c r="A124" s="24"/>
      <c r="B124" s="89" t="s">
        <v>461</v>
      </c>
      <c r="C124" s="35" t="s">
        <v>594</v>
      </c>
      <c r="D124" s="22"/>
      <c r="E124" s="26"/>
      <c r="F124" s="132"/>
      <c r="G124" s="132"/>
      <c r="H124" s="150"/>
      <c r="I124" s="28">
        <f t="shared" si="1"/>
      </c>
    </row>
    <row r="125" spans="1:9" ht="12">
      <c r="A125" s="24"/>
      <c r="B125" s="89" t="s">
        <v>649</v>
      </c>
      <c r="C125" s="35" t="s">
        <v>245</v>
      </c>
      <c r="D125" s="36"/>
      <c r="E125" s="38"/>
      <c r="F125" s="132"/>
      <c r="G125" s="132"/>
      <c r="H125" s="150"/>
      <c r="I125" s="28">
        <f t="shared" si="1"/>
      </c>
    </row>
    <row r="126" spans="1:9" ht="12">
      <c r="A126" s="24">
        <f>A121+1</f>
        <v>63</v>
      </c>
      <c r="B126" s="90"/>
      <c r="C126" s="35" t="s">
        <v>458</v>
      </c>
      <c r="D126" s="36" t="s">
        <v>426</v>
      </c>
      <c r="E126" s="38">
        <v>311</v>
      </c>
      <c r="F126" s="131"/>
      <c r="G126" s="131"/>
      <c r="H126" s="149"/>
      <c r="I126" s="28">
        <f t="shared" si="1"/>
        <v>0</v>
      </c>
    </row>
    <row r="127" spans="1:9" ht="13.5" customHeight="1">
      <c r="A127" s="24"/>
      <c r="B127" s="90"/>
      <c r="C127" s="35"/>
      <c r="D127" s="36"/>
      <c r="E127" s="38"/>
      <c r="F127" s="132"/>
      <c r="G127" s="132"/>
      <c r="H127" s="150"/>
      <c r="I127" s="28">
        <f t="shared" si="1"/>
      </c>
    </row>
    <row r="128" spans="1:9" ht="12">
      <c r="A128" s="24"/>
      <c r="B128" s="89" t="s">
        <v>650</v>
      </c>
      <c r="C128" s="35" t="s">
        <v>357</v>
      </c>
      <c r="D128" s="22"/>
      <c r="E128" s="26"/>
      <c r="F128" s="132"/>
      <c r="G128" s="132"/>
      <c r="H128" s="150"/>
      <c r="I128" s="28">
        <f t="shared" si="1"/>
      </c>
    </row>
    <row r="129" spans="1:9" ht="12">
      <c r="A129" s="24">
        <f>A126+1</f>
        <v>64</v>
      </c>
      <c r="B129" s="89" t="s">
        <v>651</v>
      </c>
      <c r="C129" s="35" t="s">
        <v>533</v>
      </c>
      <c r="D129" s="36" t="s">
        <v>8</v>
      </c>
      <c r="E129" s="38">
        <v>63</v>
      </c>
      <c r="F129" s="131"/>
      <c r="G129" s="131"/>
      <c r="H129" s="149"/>
      <c r="I129" s="28">
        <f t="shared" si="1"/>
        <v>0</v>
      </c>
    </row>
    <row r="130" spans="1:9" ht="12">
      <c r="A130" s="24">
        <f>A129+1</f>
        <v>65</v>
      </c>
      <c r="B130" s="89" t="s">
        <v>423</v>
      </c>
      <c r="C130" s="35" t="s">
        <v>450</v>
      </c>
      <c r="D130" s="36" t="s">
        <v>8</v>
      </c>
      <c r="E130" s="38">
        <v>700</v>
      </c>
      <c r="F130" s="131"/>
      <c r="G130" s="131"/>
      <c r="H130" s="149"/>
      <c r="I130" s="28">
        <f t="shared" si="1"/>
        <v>0</v>
      </c>
    </row>
    <row r="131" spans="1:9" ht="12">
      <c r="A131" s="24">
        <f>A130+1</f>
        <v>66</v>
      </c>
      <c r="B131" s="89" t="s">
        <v>424</v>
      </c>
      <c r="C131" s="35" t="s">
        <v>459</v>
      </c>
      <c r="D131" s="36" t="s">
        <v>8</v>
      </c>
      <c r="E131" s="38">
        <v>367</v>
      </c>
      <c r="F131" s="131"/>
      <c r="G131" s="131"/>
      <c r="H131" s="149"/>
      <c r="I131" s="28">
        <f t="shared" si="1"/>
        <v>0</v>
      </c>
    </row>
    <row r="132" spans="1:9" ht="12.75" customHeight="1">
      <c r="A132" s="24">
        <f>A131+1</f>
        <v>67</v>
      </c>
      <c r="B132" s="89" t="s">
        <v>425</v>
      </c>
      <c r="C132" s="35" t="s">
        <v>253</v>
      </c>
      <c r="D132" s="36" t="s">
        <v>384</v>
      </c>
      <c r="E132" s="38">
        <v>74</v>
      </c>
      <c r="F132" s="131"/>
      <c r="G132" s="131"/>
      <c r="H132" s="149"/>
      <c r="I132" s="28">
        <f t="shared" si="1"/>
        <v>0</v>
      </c>
    </row>
    <row r="133" spans="1:9" ht="13.5" customHeight="1">
      <c r="A133" s="24"/>
      <c r="B133" s="89"/>
      <c r="C133" s="35"/>
      <c r="D133" s="36"/>
      <c r="E133" s="38"/>
      <c r="F133" s="132"/>
      <c r="G133" s="132"/>
      <c r="H133" s="150"/>
      <c r="I133" s="28">
        <f t="shared" si="1"/>
      </c>
    </row>
    <row r="134" spans="1:9" s="33" customFormat="1" ht="12">
      <c r="A134" s="24"/>
      <c r="B134" s="88" t="s">
        <v>22</v>
      </c>
      <c r="C134" s="25" t="s">
        <v>530</v>
      </c>
      <c r="D134" s="22"/>
      <c r="E134" s="26"/>
      <c r="F134" s="132"/>
      <c r="G134" s="132"/>
      <c r="H134" s="150"/>
      <c r="I134" s="28">
        <f t="shared" si="1"/>
      </c>
    </row>
    <row r="135" spans="1:9" ht="12">
      <c r="A135" s="24"/>
      <c r="B135" s="89" t="s">
        <v>23</v>
      </c>
      <c r="C135" s="35" t="s">
        <v>534</v>
      </c>
      <c r="D135" s="36"/>
      <c r="E135" s="38"/>
      <c r="F135" s="132"/>
      <c r="G135" s="132"/>
      <c r="H135" s="150"/>
      <c r="I135" s="28">
        <f aca="true" t="shared" si="3" ref="I135:I198">IF(F135="",(IF(E135="","",E135*G135)),F135*G135)</f>
      </c>
    </row>
    <row r="136" spans="1:9" ht="12">
      <c r="A136" s="24">
        <f>A132+1</f>
        <v>68</v>
      </c>
      <c r="B136" s="89"/>
      <c r="C136" s="35" t="s">
        <v>278</v>
      </c>
      <c r="D136" s="36" t="s">
        <v>21</v>
      </c>
      <c r="E136" s="38">
        <v>9</v>
      </c>
      <c r="F136" s="131"/>
      <c r="G136" s="131"/>
      <c r="H136" s="149"/>
      <c r="I136" s="28">
        <f t="shared" si="3"/>
        <v>0</v>
      </c>
    </row>
    <row r="137" spans="1:9" ht="12">
      <c r="A137" s="24">
        <f>A136+1</f>
        <v>69</v>
      </c>
      <c r="B137" s="89"/>
      <c r="C137" s="35" t="s">
        <v>232</v>
      </c>
      <c r="D137" s="36" t="s">
        <v>21</v>
      </c>
      <c r="E137" s="38">
        <v>14</v>
      </c>
      <c r="F137" s="131"/>
      <c r="G137" s="131"/>
      <c r="H137" s="149"/>
      <c r="I137" s="28">
        <f t="shared" si="3"/>
        <v>0</v>
      </c>
    </row>
    <row r="138" spans="1:9" ht="12">
      <c r="A138" s="24"/>
      <c r="B138" s="89" t="s">
        <v>614</v>
      </c>
      <c r="C138" s="35" t="s">
        <v>370</v>
      </c>
      <c r="D138" s="36"/>
      <c r="E138" s="38"/>
      <c r="F138" s="132"/>
      <c r="G138" s="132"/>
      <c r="H138" s="150"/>
      <c r="I138" s="28">
        <f t="shared" si="3"/>
      </c>
    </row>
    <row r="139" spans="1:9" ht="12">
      <c r="A139" s="24">
        <f>A137+1</f>
        <v>70</v>
      </c>
      <c r="B139" s="89"/>
      <c r="C139" s="35" t="s">
        <v>556</v>
      </c>
      <c r="D139" s="36" t="s">
        <v>21</v>
      </c>
      <c r="E139" s="38">
        <v>9</v>
      </c>
      <c r="F139" s="131"/>
      <c r="G139" s="131"/>
      <c r="H139" s="149"/>
      <c r="I139" s="28">
        <f t="shared" si="3"/>
        <v>0</v>
      </c>
    </row>
    <row r="140" spans="1:9" ht="12">
      <c r="A140" s="24">
        <f>A139+1</f>
        <v>71</v>
      </c>
      <c r="B140" s="89"/>
      <c r="C140" s="35" t="s">
        <v>501</v>
      </c>
      <c r="D140" s="36" t="s">
        <v>21</v>
      </c>
      <c r="E140" s="38">
        <v>14</v>
      </c>
      <c r="F140" s="131"/>
      <c r="G140" s="131"/>
      <c r="H140" s="149"/>
      <c r="I140" s="28">
        <f t="shared" si="3"/>
        <v>0</v>
      </c>
    </row>
    <row r="141" spans="1:9" ht="12">
      <c r="A141" s="24"/>
      <c r="B141" s="89" t="s">
        <v>27</v>
      </c>
      <c r="C141" s="35" t="s">
        <v>378</v>
      </c>
      <c r="D141" s="36"/>
      <c r="E141" s="38"/>
      <c r="F141" s="132"/>
      <c r="G141" s="132"/>
      <c r="H141" s="150"/>
      <c r="I141" s="28">
        <f t="shared" si="3"/>
      </c>
    </row>
    <row r="142" spans="1:9" ht="12">
      <c r="A142" s="34">
        <f>A140+1</f>
        <v>72</v>
      </c>
      <c r="B142" s="90"/>
      <c r="C142" s="35" t="s">
        <v>207</v>
      </c>
      <c r="D142" s="36" t="s">
        <v>21</v>
      </c>
      <c r="E142" s="38">
        <v>2</v>
      </c>
      <c r="F142" s="131"/>
      <c r="G142" s="131"/>
      <c r="H142" s="149"/>
      <c r="I142" s="28">
        <f t="shared" si="3"/>
        <v>0</v>
      </c>
    </row>
    <row r="143" spans="1:9" ht="33.75">
      <c r="A143" s="34"/>
      <c r="B143" s="90" t="s">
        <v>233</v>
      </c>
      <c r="C143" s="35" t="s">
        <v>234</v>
      </c>
      <c r="D143" s="36"/>
      <c r="E143" s="38"/>
      <c r="F143" s="132"/>
      <c r="G143" s="132"/>
      <c r="H143" s="150"/>
      <c r="I143" s="28">
        <f t="shared" si="3"/>
      </c>
    </row>
    <row r="144" spans="1:9" ht="12">
      <c r="A144" s="24">
        <f>A142+1</f>
        <v>73</v>
      </c>
      <c r="B144" s="90"/>
      <c r="C144" s="35" t="s">
        <v>235</v>
      </c>
      <c r="D144" s="36" t="s">
        <v>21</v>
      </c>
      <c r="E144" s="38">
        <v>9</v>
      </c>
      <c r="F144" s="131"/>
      <c r="G144" s="131"/>
      <c r="H144" s="149"/>
      <c r="I144" s="28">
        <f t="shared" si="3"/>
        <v>0</v>
      </c>
    </row>
    <row r="145" spans="1:9" ht="12">
      <c r="A145" s="24">
        <f>A144+1</f>
        <v>74</v>
      </c>
      <c r="B145" s="90"/>
      <c r="C145" s="35" t="s">
        <v>236</v>
      </c>
      <c r="D145" s="36" t="s">
        <v>21</v>
      </c>
      <c r="E145" s="38">
        <v>14</v>
      </c>
      <c r="F145" s="131"/>
      <c r="G145" s="131"/>
      <c r="H145" s="149"/>
      <c r="I145" s="28">
        <f t="shared" si="3"/>
        <v>0</v>
      </c>
    </row>
    <row r="146" spans="1:9" ht="12">
      <c r="A146" s="24"/>
      <c r="B146" s="89" t="s">
        <v>64</v>
      </c>
      <c r="C146" s="35" t="s">
        <v>438</v>
      </c>
      <c r="D146" s="36"/>
      <c r="E146" s="38"/>
      <c r="F146" s="132"/>
      <c r="G146" s="132"/>
      <c r="H146" s="150"/>
      <c r="I146" s="28">
        <f t="shared" si="3"/>
      </c>
    </row>
    <row r="147" spans="1:9" ht="12">
      <c r="A147" s="24">
        <f>A145+1</f>
        <v>75</v>
      </c>
      <c r="B147" s="90"/>
      <c r="C147" s="35" t="s">
        <v>562</v>
      </c>
      <c r="D147" s="36" t="s">
        <v>426</v>
      </c>
      <c r="E147" s="38">
        <v>10</v>
      </c>
      <c r="F147" s="131"/>
      <c r="G147" s="131"/>
      <c r="H147" s="149"/>
      <c r="I147" s="28">
        <f t="shared" si="3"/>
        <v>0</v>
      </c>
    </row>
    <row r="148" spans="1:9" ht="13.5" customHeight="1">
      <c r="A148" s="24"/>
      <c r="B148" s="90"/>
      <c r="C148" s="35"/>
      <c r="D148" s="36"/>
      <c r="E148" s="38"/>
      <c r="F148" s="132"/>
      <c r="G148" s="132"/>
      <c r="H148" s="150"/>
      <c r="I148" s="28">
        <f t="shared" si="3"/>
      </c>
    </row>
    <row r="149" spans="1:9" s="33" customFormat="1" ht="12">
      <c r="A149" s="24"/>
      <c r="B149" s="88" t="s">
        <v>536</v>
      </c>
      <c r="C149" s="25" t="s">
        <v>388</v>
      </c>
      <c r="D149" s="22"/>
      <c r="E149" s="26"/>
      <c r="F149" s="132"/>
      <c r="G149" s="132"/>
      <c r="H149" s="150"/>
      <c r="I149" s="28">
        <f t="shared" si="3"/>
      </c>
    </row>
    <row r="150" spans="1:9" s="33" customFormat="1" ht="13.5" customHeight="1">
      <c r="A150" s="24"/>
      <c r="B150" s="88"/>
      <c r="C150" s="25"/>
      <c r="D150" s="22"/>
      <c r="E150" s="26"/>
      <c r="F150" s="132"/>
      <c r="G150" s="132"/>
      <c r="H150" s="150"/>
      <c r="I150" s="28">
        <f t="shared" si="3"/>
      </c>
    </row>
    <row r="151" spans="1:9" ht="12">
      <c r="A151" s="24"/>
      <c r="B151" s="89" t="s">
        <v>537</v>
      </c>
      <c r="C151" s="35" t="s">
        <v>437</v>
      </c>
      <c r="D151" s="22"/>
      <c r="E151" s="26"/>
      <c r="F151" s="132"/>
      <c r="G151" s="132"/>
      <c r="H151" s="150"/>
      <c r="I151" s="28">
        <f t="shared" si="3"/>
      </c>
    </row>
    <row r="152" spans="1:9" ht="24">
      <c r="A152" s="24"/>
      <c r="B152" s="89" t="s">
        <v>538</v>
      </c>
      <c r="C152" s="35" t="s">
        <v>142</v>
      </c>
      <c r="D152" s="36"/>
      <c r="E152" s="38"/>
      <c r="F152" s="132"/>
      <c r="G152" s="132"/>
      <c r="H152" s="150"/>
      <c r="I152" s="28">
        <f t="shared" si="3"/>
      </c>
    </row>
    <row r="153" spans="1:9" ht="12">
      <c r="A153" s="24">
        <f>A147+1</f>
        <v>76</v>
      </c>
      <c r="B153" s="90"/>
      <c r="C153" s="35" t="s">
        <v>560</v>
      </c>
      <c r="D153" s="36" t="s">
        <v>8</v>
      </c>
      <c r="E153" s="27">
        <v>430</v>
      </c>
      <c r="F153" s="131"/>
      <c r="G153" s="131"/>
      <c r="H153" s="149"/>
      <c r="I153" s="28">
        <f t="shared" si="3"/>
        <v>0</v>
      </c>
    </row>
    <row r="154" spans="1:9" ht="12">
      <c r="A154" s="24">
        <f>A153+1</f>
        <v>77</v>
      </c>
      <c r="B154" s="89" t="s">
        <v>628</v>
      </c>
      <c r="C154" s="35" t="s">
        <v>627</v>
      </c>
      <c r="D154" s="36" t="s">
        <v>8</v>
      </c>
      <c r="E154" s="38">
        <v>1000</v>
      </c>
      <c r="F154" s="131"/>
      <c r="G154" s="131"/>
      <c r="H154" s="149"/>
      <c r="I154" s="28">
        <f t="shared" si="3"/>
        <v>0</v>
      </c>
    </row>
    <row r="155" spans="1:9" ht="12">
      <c r="A155" s="24"/>
      <c r="B155" s="89" t="s">
        <v>652</v>
      </c>
      <c r="C155" s="35" t="s">
        <v>139</v>
      </c>
      <c r="D155" s="36"/>
      <c r="E155" s="38"/>
      <c r="F155" s="132"/>
      <c r="G155" s="132"/>
      <c r="H155" s="150"/>
      <c r="I155" s="28">
        <f t="shared" si="3"/>
      </c>
    </row>
    <row r="156" spans="1:9" ht="12">
      <c r="A156" s="24">
        <f>A154+1</f>
        <v>78</v>
      </c>
      <c r="B156" s="90"/>
      <c r="C156" s="35" t="s">
        <v>561</v>
      </c>
      <c r="D156" s="36" t="s">
        <v>8</v>
      </c>
      <c r="E156" s="38">
        <v>130</v>
      </c>
      <c r="F156" s="131"/>
      <c r="G156" s="131"/>
      <c r="H156" s="149"/>
      <c r="I156" s="28">
        <f t="shared" si="3"/>
        <v>0</v>
      </c>
    </row>
    <row r="157" spans="1:9" ht="12">
      <c r="A157" s="24"/>
      <c r="B157" s="89" t="s">
        <v>430</v>
      </c>
      <c r="C157" s="35" t="s">
        <v>563</v>
      </c>
      <c r="D157" s="36"/>
      <c r="E157" s="38"/>
      <c r="F157" s="132"/>
      <c r="G157" s="132"/>
      <c r="H157" s="150"/>
      <c r="I157" s="28">
        <f t="shared" si="3"/>
      </c>
    </row>
    <row r="158" spans="1:9" ht="12">
      <c r="A158" s="24">
        <f>A156+1</f>
        <v>79</v>
      </c>
      <c r="B158" s="90"/>
      <c r="C158" s="35" t="s">
        <v>564</v>
      </c>
      <c r="D158" s="36" t="s">
        <v>8</v>
      </c>
      <c r="E158" s="38">
        <v>130</v>
      </c>
      <c r="F158" s="131"/>
      <c r="G158" s="131"/>
      <c r="H158" s="149"/>
      <c r="I158" s="28">
        <f t="shared" si="3"/>
        <v>0</v>
      </c>
    </row>
    <row r="159" spans="1:9" ht="13.5" customHeight="1">
      <c r="A159" s="24"/>
      <c r="B159" s="90"/>
      <c r="C159" s="35"/>
      <c r="D159" s="36"/>
      <c r="E159" s="38"/>
      <c r="F159" s="132"/>
      <c r="G159" s="132"/>
      <c r="H159" s="150"/>
      <c r="I159" s="28">
        <f t="shared" si="3"/>
      </c>
    </row>
    <row r="160" spans="1:9" ht="12">
      <c r="A160" s="24"/>
      <c r="B160" s="89" t="s">
        <v>474</v>
      </c>
      <c r="C160" s="35" t="s">
        <v>522</v>
      </c>
      <c r="D160" s="36"/>
      <c r="E160" s="38"/>
      <c r="F160" s="132"/>
      <c r="G160" s="132"/>
      <c r="H160" s="150"/>
      <c r="I160" s="28">
        <f t="shared" si="3"/>
      </c>
    </row>
    <row r="161" spans="1:9" ht="12">
      <c r="A161" s="24"/>
      <c r="B161" s="89" t="s">
        <v>475</v>
      </c>
      <c r="C161" s="35" t="s">
        <v>132</v>
      </c>
      <c r="D161" s="36"/>
      <c r="E161" s="38"/>
      <c r="F161" s="132"/>
      <c r="G161" s="132"/>
      <c r="H161" s="150"/>
      <c r="I161" s="28">
        <f t="shared" si="3"/>
      </c>
    </row>
    <row r="162" spans="1:9" ht="12">
      <c r="A162" s="24">
        <f>A158+1</f>
        <v>80</v>
      </c>
      <c r="B162" s="90"/>
      <c r="C162" s="35" t="s">
        <v>630</v>
      </c>
      <c r="D162" s="36" t="s">
        <v>8</v>
      </c>
      <c r="E162" s="38">
        <v>20</v>
      </c>
      <c r="F162" s="131"/>
      <c r="G162" s="131"/>
      <c r="H162" s="149"/>
      <c r="I162" s="28">
        <f t="shared" si="3"/>
        <v>0</v>
      </c>
    </row>
    <row r="163" spans="1:9" ht="12">
      <c r="A163" s="24"/>
      <c r="B163" s="89" t="s">
        <v>10</v>
      </c>
      <c r="C163" s="35" t="s">
        <v>134</v>
      </c>
      <c r="D163" s="36"/>
      <c r="E163" s="38"/>
      <c r="F163" s="132"/>
      <c r="G163" s="132"/>
      <c r="H163" s="150"/>
      <c r="I163" s="28">
        <f t="shared" si="3"/>
      </c>
    </row>
    <row r="164" spans="1:9" ht="12">
      <c r="A164" s="24">
        <f>A162+1</f>
        <v>81</v>
      </c>
      <c r="B164" s="90"/>
      <c r="C164" s="35" t="s">
        <v>631</v>
      </c>
      <c r="D164" s="36" t="s">
        <v>8</v>
      </c>
      <c r="E164" s="38">
        <v>20</v>
      </c>
      <c r="F164" s="131"/>
      <c r="G164" s="131"/>
      <c r="H164" s="149"/>
      <c r="I164" s="28">
        <f t="shared" si="3"/>
        <v>0</v>
      </c>
    </row>
    <row r="165" spans="1:9" ht="13.5" customHeight="1">
      <c r="A165" s="24"/>
      <c r="B165" s="90"/>
      <c r="C165" s="35"/>
      <c r="D165" s="36"/>
      <c r="E165" s="38"/>
      <c r="F165" s="132"/>
      <c r="G165" s="132"/>
      <c r="H165" s="150"/>
      <c r="I165" s="28">
        <f t="shared" si="3"/>
      </c>
    </row>
    <row r="166" spans="1:9" ht="12">
      <c r="A166" s="24"/>
      <c r="B166" s="89" t="s">
        <v>97</v>
      </c>
      <c r="C166" s="35" t="s">
        <v>587</v>
      </c>
      <c r="D166" s="36"/>
      <c r="E166" s="38"/>
      <c r="F166" s="132"/>
      <c r="G166" s="132"/>
      <c r="H166" s="150"/>
      <c r="I166" s="28">
        <f t="shared" si="3"/>
      </c>
    </row>
    <row r="167" spans="1:9" ht="27" customHeight="1">
      <c r="A167" s="24">
        <f>A164+1</f>
        <v>82</v>
      </c>
      <c r="B167" s="89" t="s">
        <v>39</v>
      </c>
      <c r="C167" s="35" t="s">
        <v>597</v>
      </c>
      <c r="D167" s="36" t="s">
        <v>8</v>
      </c>
      <c r="E167" s="38">
        <v>315</v>
      </c>
      <c r="F167" s="131"/>
      <c r="G167" s="131"/>
      <c r="H167" s="149"/>
      <c r="I167" s="28">
        <f t="shared" si="3"/>
        <v>0</v>
      </c>
    </row>
    <row r="168" spans="1:9" ht="24">
      <c r="A168" s="24">
        <f>A167+1</f>
        <v>83</v>
      </c>
      <c r="B168" s="89" t="s">
        <v>98</v>
      </c>
      <c r="C168" s="35" t="s">
        <v>147</v>
      </c>
      <c r="D168" s="36" t="s">
        <v>8</v>
      </c>
      <c r="E168" s="38">
        <v>155</v>
      </c>
      <c r="F168" s="131"/>
      <c r="G168" s="131"/>
      <c r="H168" s="149"/>
      <c r="I168" s="28">
        <f t="shared" si="3"/>
        <v>0</v>
      </c>
    </row>
    <row r="169" spans="1:9" ht="12">
      <c r="A169" s="24"/>
      <c r="B169" s="89" t="s">
        <v>553</v>
      </c>
      <c r="C169" s="35" t="s">
        <v>635</v>
      </c>
      <c r="D169" s="36"/>
      <c r="E169" s="38"/>
      <c r="F169" s="132"/>
      <c r="G169" s="132"/>
      <c r="H169" s="150"/>
      <c r="I169" s="28">
        <f t="shared" si="3"/>
      </c>
    </row>
    <row r="170" spans="1:9" ht="12">
      <c r="A170" s="24">
        <f>A168+1</f>
        <v>84</v>
      </c>
      <c r="B170" s="90"/>
      <c r="C170" s="35" t="s">
        <v>542</v>
      </c>
      <c r="D170" s="36" t="s">
        <v>426</v>
      </c>
      <c r="E170" s="38">
        <v>410</v>
      </c>
      <c r="F170" s="131"/>
      <c r="G170" s="131"/>
      <c r="H170" s="149"/>
      <c r="I170" s="28">
        <f t="shared" si="3"/>
        <v>0</v>
      </c>
    </row>
    <row r="171" spans="1:9" ht="13.5" customHeight="1">
      <c r="A171" s="24">
        <f>A170+1</f>
        <v>85</v>
      </c>
      <c r="B171" s="89" t="s">
        <v>425</v>
      </c>
      <c r="C171" s="35" t="s">
        <v>141</v>
      </c>
      <c r="D171" s="36" t="s">
        <v>384</v>
      </c>
      <c r="E171" s="38">
        <v>100</v>
      </c>
      <c r="F171" s="131"/>
      <c r="G171" s="131"/>
      <c r="H171" s="149"/>
      <c r="I171" s="28">
        <f t="shared" si="3"/>
        <v>0</v>
      </c>
    </row>
    <row r="172" spans="1:9" ht="13.5" customHeight="1">
      <c r="A172" s="24"/>
      <c r="B172" s="89"/>
      <c r="C172" s="35"/>
      <c r="D172" s="36"/>
      <c r="E172" s="38"/>
      <c r="F172" s="132"/>
      <c r="G172" s="132"/>
      <c r="H172" s="150"/>
      <c r="I172" s="28">
        <f t="shared" si="3"/>
      </c>
    </row>
    <row r="173" spans="1:9" ht="12">
      <c r="A173" s="24"/>
      <c r="B173" s="89" t="s">
        <v>554</v>
      </c>
      <c r="C173" s="35" t="s">
        <v>581</v>
      </c>
      <c r="D173" s="22"/>
      <c r="E173" s="26"/>
      <c r="F173" s="132"/>
      <c r="G173" s="132"/>
      <c r="H173" s="150"/>
      <c r="I173" s="28">
        <f t="shared" si="3"/>
      </c>
    </row>
    <row r="174" spans="1:9" ht="12">
      <c r="A174" s="24"/>
      <c r="B174" s="89" t="s">
        <v>78</v>
      </c>
      <c r="C174" s="35" t="s">
        <v>582</v>
      </c>
      <c r="D174" s="36"/>
      <c r="E174" s="38"/>
      <c r="F174" s="132"/>
      <c r="G174" s="132"/>
      <c r="H174" s="150"/>
      <c r="I174" s="28">
        <f t="shared" si="3"/>
      </c>
    </row>
    <row r="175" spans="1:9" ht="12">
      <c r="A175" s="24">
        <f>A171+1</f>
        <v>86</v>
      </c>
      <c r="B175" s="90"/>
      <c r="C175" s="35" t="s">
        <v>583</v>
      </c>
      <c r="D175" s="36" t="s">
        <v>384</v>
      </c>
      <c r="E175" s="38">
        <v>700</v>
      </c>
      <c r="F175" s="131"/>
      <c r="G175" s="131"/>
      <c r="H175" s="149"/>
      <c r="I175" s="28">
        <f t="shared" si="3"/>
        <v>0</v>
      </c>
    </row>
    <row r="176" spans="1:9" ht="12.75" customHeight="1">
      <c r="A176" s="24">
        <f>A175+1</f>
        <v>87</v>
      </c>
      <c r="B176" s="89" t="s">
        <v>645</v>
      </c>
      <c r="C176" s="35" t="s">
        <v>584</v>
      </c>
      <c r="D176" s="36" t="s">
        <v>8</v>
      </c>
      <c r="E176" s="38">
        <v>1000</v>
      </c>
      <c r="F176" s="131"/>
      <c r="G176" s="131"/>
      <c r="H176" s="149"/>
      <c r="I176" s="28">
        <f t="shared" si="3"/>
        <v>0</v>
      </c>
    </row>
    <row r="177" spans="1:9" ht="13.5" customHeight="1">
      <c r="A177" s="24"/>
      <c r="B177" s="89"/>
      <c r="C177" s="35"/>
      <c r="D177" s="36"/>
      <c r="E177" s="38"/>
      <c r="F177" s="132"/>
      <c r="G177" s="132"/>
      <c r="H177" s="150"/>
      <c r="I177" s="28">
        <f t="shared" si="3"/>
      </c>
    </row>
    <row r="178" spans="1:9" ht="12">
      <c r="A178" s="24"/>
      <c r="B178" s="89" t="s">
        <v>646</v>
      </c>
      <c r="C178" s="35" t="s">
        <v>585</v>
      </c>
      <c r="D178" s="36"/>
      <c r="E178" s="38"/>
      <c r="F178" s="132"/>
      <c r="G178" s="132"/>
      <c r="H178" s="150"/>
      <c r="I178" s="28">
        <f t="shared" si="3"/>
      </c>
    </row>
    <row r="179" spans="1:9" ht="12">
      <c r="A179" s="24"/>
      <c r="B179" s="89" t="s">
        <v>656</v>
      </c>
      <c r="C179" s="35" t="s">
        <v>586</v>
      </c>
      <c r="D179" s="36"/>
      <c r="E179" s="38"/>
      <c r="F179" s="132"/>
      <c r="G179" s="132"/>
      <c r="H179" s="150"/>
      <c r="I179" s="28">
        <f t="shared" si="3"/>
      </c>
    </row>
    <row r="180" spans="1:9" ht="12">
      <c r="A180" s="24">
        <f>A176+1</f>
        <v>88</v>
      </c>
      <c r="B180" s="89"/>
      <c r="C180" s="35" t="s">
        <v>119</v>
      </c>
      <c r="D180" s="36" t="s">
        <v>286</v>
      </c>
      <c r="E180" s="38">
        <v>30</v>
      </c>
      <c r="F180" s="131"/>
      <c r="G180" s="131"/>
      <c r="H180" s="149"/>
      <c r="I180" s="28">
        <f t="shared" si="3"/>
        <v>0</v>
      </c>
    </row>
    <row r="181" spans="1:9" ht="12">
      <c r="A181" s="24">
        <f aca="true" t="shared" si="4" ref="A181:A189">A180+1</f>
        <v>89</v>
      </c>
      <c r="B181" s="89"/>
      <c r="C181" s="35" t="s">
        <v>120</v>
      </c>
      <c r="D181" s="36" t="s">
        <v>286</v>
      </c>
      <c r="E181" s="38">
        <v>50</v>
      </c>
      <c r="F181" s="131"/>
      <c r="G181" s="131"/>
      <c r="H181" s="149"/>
      <c r="I181" s="28">
        <f t="shared" si="3"/>
        <v>0</v>
      </c>
    </row>
    <row r="182" spans="1:9" ht="12">
      <c r="A182" s="24">
        <f t="shared" si="4"/>
        <v>90</v>
      </c>
      <c r="B182" s="89"/>
      <c r="C182" s="35" t="s">
        <v>121</v>
      </c>
      <c r="D182" s="36" t="s">
        <v>286</v>
      </c>
      <c r="E182" s="38">
        <v>30</v>
      </c>
      <c r="F182" s="131"/>
      <c r="G182" s="131"/>
      <c r="H182" s="149"/>
      <c r="I182" s="28">
        <f t="shared" si="3"/>
        <v>0</v>
      </c>
    </row>
    <row r="183" spans="1:9" ht="12">
      <c r="A183" s="24">
        <f t="shared" si="4"/>
        <v>91</v>
      </c>
      <c r="B183" s="89"/>
      <c r="C183" s="35" t="s">
        <v>170</v>
      </c>
      <c r="D183" s="36" t="s">
        <v>286</v>
      </c>
      <c r="E183" s="38">
        <v>15</v>
      </c>
      <c r="F183" s="131"/>
      <c r="G183" s="131"/>
      <c r="H183" s="149"/>
      <c r="I183" s="28">
        <f t="shared" si="3"/>
        <v>0</v>
      </c>
    </row>
    <row r="184" spans="1:9" ht="12">
      <c r="A184" s="24">
        <f t="shared" si="4"/>
        <v>92</v>
      </c>
      <c r="B184" s="89"/>
      <c r="C184" s="35" t="s">
        <v>111</v>
      </c>
      <c r="D184" s="36" t="s">
        <v>286</v>
      </c>
      <c r="E184" s="38">
        <v>10</v>
      </c>
      <c r="F184" s="131"/>
      <c r="G184" s="131"/>
      <c r="H184" s="149"/>
      <c r="I184" s="28">
        <f t="shared" si="3"/>
        <v>0</v>
      </c>
    </row>
    <row r="185" spans="1:9" ht="12">
      <c r="A185" s="24">
        <f t="shared" si="4"/>
        <v>93</v>
      </c>
      <c r="B185" s="89"/>
      <c r="C185" s="35" t="s">
        <v>112</v>
      </c>
      <c r="D185" s="36" t="s">
        <v>286</v>
      </c>
      <c r="E185" s="38">
        <v>15</v>
      </c>
      <c r="F185" s="131"/>
      <c r="G185" s="131"/>
      <c r="H185" s="149"/>
      <c r="I185" s="28">
        <f t="shared" si="3"/>
        <v>0</v>
      </c>
    </row>
    <row r="186" spans="1:9" ht="12">
      <c r="A186" s="24">
        <f t="shared" si="4"/>
        <v>94</v>
      </c>
      <c r="B186" s="89"/>
      <c r="C186" s="35" t="s">
        <v>166</v>
      </c>
      <c r="D186" s="36" t="s">
        <v>286</v>
      </c>
      <c r="E186" s="38">
        <v>80</v>
      </c>
      <c r="F186" s="131"/>
      <c r="G186" s="131"/>
      <c r="H186" s="149"/>
      <c r="I186" s="28">
        <f t="shared" si="3"/>
        <v>0</v>
      </c>
    </row>
    <row r="187" spans="1:9" ht="12">
      <c r="A187" s="24">
        <f t="shared" si="4"/>
        <v>95</v>
      </c>
      <c r="B187" s="89"/>
      <c r="C187" s="35" t="s">
        <v>173</v>
      </c>
      <c r="D187" s="36" t="s">
        <v>286</v>
      </c>
      <c r="E187" s="38">
        <v>30</v>
      </c>
      <c r="F187" s="131"/>
      <c r="G187" s="131"/>
      <c r="H187" s="149"/>
      <c r="I187" s="28">
        <f t="shared" si="3"/>
        <v>0</v>
      </c>
    </row>
    <row r="188" spans="1:9" ht="12">
      <c r="A188" s="24">
        <f t="shared" si="4"/>
        <v>96</v>
      </c>
      <c r="B188" s="89"/>
      <c r="C188" s="35" t="s">
        <v>238</v>
      </c>
      <c r="D188" s="36" t="s">
        <v>286</v>
      </c>
      <c r="E188" s="38">
        <v>10</v>
      </c>
      <c r="F188" s="131"/>
      <c r="G188" s="131"/>
      <c r="H188" s="149"/>
      <c r="I188" s="28">
        <f t="shared" si="3"/>
        <v>0</v>
      </c>
    </row>
    <row r="189" spans="1:9" ht="12">
      <c r="A189" s="24">
        <f t="shared" si="4"/>
        <v>97</v>
      </c>
      <c r="B189" s="89"/>
      <c r="C189" s="35" t="s">
        <v>133</v>
      </c>
      <c r="D189" s="36" t="s">
        <v>286</v>
      </c>
      <c r="E189" s="38">
        <v>3</v>
      </c>
      <c r="F189" s="131"/>
      <c r="G189" s="131"/>
      <c r="H189" s="149"/>
      <c r="I189" s="28">
        <f t="shared" si="3"/>
        <v>0</v>
      </c>
    </row>
    <row r="190" spans="1:9" ht="13.5" customHeight="1">
      <c r="A190" s="24"/>
      <c r="B190" s="89"/>
      <c r="C190" s="35"/>
      <c r="D190" s="36"/>
      <c r="E190" s="38"/>
      <c r="F190" s="132"/>
      <c r="G190" s="132"/>
      <c r="H190" s="150"/>
      <c r="I190" s="28">
        <f t="shared" si="3"/>
      </c>
    </row>
    <row r="191" spans="1:9" ht="12">
      <c r="A191" s="24"/>
      <c r="B191" s="89" t="s">
        <v>66</v>
      </c>
      <c r="C191" s="35" t="s">
        <v>590</v>
      </c>
      <c r="D191" s="36"/>
      <c r="E191" s="38"/>
      <c r="F191" s="132"/>
      <c r="G191" s="132"/>
      <c r="H191" s="150"/>
      <c r="I191" s="28">
        <f t="shared" si="3"/>
      </c>
    </row>
    <row r="192" spans="1:9" ht="12">
      <c r="A192" s="24">
        <f>A189+1</f>
        <v>98</v>
      </c>
      <c r="B192" s="90"/>
      <c r="C192" s="35" t="s">
        <v>445</v>
      </c>
      <c r="D192" s="36" t="s">
        <v>426</v>
      </c>
      <c r="E192" s="38">
        <v>70</v>
      </c>
      <c r="F192" s="131"/>
      <c r="G192" s="131"/>
      <c r="H192" s="149"/>
      <c r="I192" s="28">
        <f t="shared" si="3"/>
        <v>0</v>
      </c>
    </row>
    <row r="193" spans="1:9" ht="13.5" customHeight="1">
      <c r="A193" s="24"/>
      <c r="B193" s="90"/>
      <c r="C193" s="35"/>
      <c r="D193" s="36"/>
      <c r="E193" s="38"/>
      <c r="F193" s="132"/>
      <c r="G193" s="132"/>
      <c r="H193" s="150"/>
      <c r="I193" s="28">
        <f t="shared" si="3"/>
      </c>
    </row>
    <row r="194" spans="1:9" ht="12">
      <c r="A194" s="24"/>
      <c r="B194" s="89" t="s">
        <v>657</v>
      </c>
      <c r="C194" s="35" t="s">
        <v>517</v>
      </c>
      <c r="D194" s="22"/>
      <c r="E194" s="26"/>
      <c r="F194" s="132"/>
      <c r="G194" s="132"/>
      <c r="H194" s="150"/>
      <c r="I194" s="28">
        <f t="shared" si="3"/>
      </c>
    </row>
    <row r="195" spans="1:9" ht="12">
      <c r="A195" s="24"/>
      <c r="B195" s="89" t="s">
        <v>53</v>
      </c>
      <c r="C195" s="35" t="s">
        <v>335</v>
      </c>
      <c r="D195" s="36"/>
      <c r="E195" s="38"/>
      <c r="F195" s="132"/>
      <c r="G195" s="132"/>
      <c r="H195" s="150"/>
      <c r="I195" s="28">
        <f t="shared" si="3"/>
      </c>
    </row>
    <row r="196" spans="1:9" ht="12.75" customHeight="1">
      <c r="A196" s="24">
        <f>A192+1</f>
        <v>99</v>
      </c>
      <c r="B196" s="90"/>
      <c r="C196" s="35" t="s">
        <v>163</v>
      </c>
      <c r="D196" s="36" t="s">
        <v>21</v>
      </c>
      <c r="E196" s="38">
        <v>5</v>
      </c>
      <c r="F196" s="131"/>
      <c r="G196" s="131"/>
      <c r="H196" s="149"/>
      <c r="I196" s="28">
        <f t="shared" si="3"/>
        <v>0</v>
      </c>
    </row>
    <row r="197" spans="1:9" ht="24">
      <c r="A197" s="24">
        <f>A196+1</f>
        <v>100</v>
      </c>
      <c r="B197" s="90"/>
      <c r="C197" s="35" t="s">
        <v>158</v>
      </c>
      <c r="D197" s="36" t="s">
        <v>21</v>
      </c>
      <c r="E197" s="38">
        <v>2</v>
      </c>
      <c r="F197" s="131"/>
      <c r="G197" s="131"/>
      <c r="H197" s="149"/>
      <c r="I197" s="28">
        <f t="shared" si="3"/>
        <v>0</v>
      </c>
    </row>
    <row r="198" spans="1:9" ht="12">
      <c r="A198" s="24"/>
      <c r="B198" s="89" t="s">
        <v>54</v>
      </c>
      <c r="C198" s="35" t="s">
        <v>348</v>
      </c>
      <c r="D198" s="36"/>
      <c r="E198" s="38"/>
      <c r="F198" s="133"/>
      <c r="G198" s="133"/>
      <c r="H198" s="152"/>
      <c r="I198" s="28">
        <f t="shared" si="3"/>
      </c>
    </row>
    <row r="199" spans="1:9" ht="12">
      <c r="A199" s="24">
        <f>A197+1</f>
        <v>101</v>
      </c>
      <c r="B199" s="90"/>
      <c r="C199" s="35" t="s">
        <v>421</v>
      </c>
      <c r="D199" s="36" t="s">
        <v>21</v>
      </c>
      <c r="E199" s="38">
        <v>3</v>
      </c>
      <c r="F199" s="131"/>
      <c r="G199" s="131"/>
      <c r="H199" s="149"/>
      <c r="I199" s="28">
        <f aca="true" t="shared" si="5" ref="I199:I222">IF(F199="",(IF(E199="","",E199*G199)),F199*G199)</f>
        <v>0</v>
      </c>
    </row>
    <row r="200" spans="1:9" ht="12">
      <c r="A200" s="24"/>
      <c r="B200" s="89" t="s">
        <v>622</v>
      </c>
      <c r="C200" s="35" t="s">
        <v>164</v>
      </c>
      <c r="D200" s="36"/>
      <c r="E200" s="38"/>
      <c r="F200" s="132"/>
      <c r="G200" s="132"/>
      <c r="H200" s="150"/>
      <c r="I200" s="28">
        <f t="shared" si="5"/>
      </c>
    </row>
    <row r="201" spans="1:9" ht="12">
      <c r="A201" s="24">
        <f>A199+1</f>
        <v>102</v>
      </c>
      <c r="B201" s="90"/>
      <c r="C201" s="35" t="s">
        <v>588</v>
      </c>
      <c r="D201" s="36" t="s">
        <v>21</v>
      </c>
      <c r="E201" s="38">
        <v>4</v>
      </c>
      <c r="F201" s="131"/>
      <c r="G201" s="131"/>
      <c r="H201" s="149"/>
      <c r="I201" s="28">
        <f t="shared" si="5"/>
        <v>0</v>
      </c>
    </row>
    <row r="202" spans="1:9" ht="108">
      <c r="A202" s="24">
        <f>A201+1</f>
        <v>103</v>
      </c>
      <c r="B202" s="90"/>
      <c r="C202" s="35" t="s">
        <v>177</v>
      </c>
      <c r="D202" s="36" t="s">
        <v>21</v>
      </c>
      <c r="E202" s="38">
        <v>3</v>
      </c>
      <c r="F202" s="131"/>
      <c r="G202" s="131"/>
      <c r="H202" s="149"/>
      <c r="I202" s="28">
        <f t="shared" si="5"/>
        <v>0</v>
      </c>
    </row>
    <row r="203" spans="1:9" ht="13.5" customHeight="1">
      <c r="A203" s="24"/>
      <c r="B203" s="90"/>
      <c r="C203" s="35"/>
      <c r="D203" s="36"/>
      <c r="E203" s="38"/>
      <c r="F203" s="132"/>
      <c r="G203" s="132"/>
      <c r="H203" s="150"/>
      <c r="I203" s="28">
        <f t="shared" si="5"/>
      </c>
    </row>
    <row r="204" spans="1:9" ht="12">
      <c r="A204" s="24"/>
      <c r="B204" s="90"/>
      <c r="C204" s="25" t="s">
        <v>56</v>
      </c>
      <c r="D204" s="36"/>
      <c r="E204" s="38"/>
      <c r="F204" s="132"/>
      <c r="G204" s="132"/>
      <c r="H204" s="150"/>
      <c r="I204" s="28">
        <f t="shared" si="5"/>
      </c>
    </row>
    <row r="205" spans="1:9" ht="13.5" customHeight="1">
      <c r="A205" s="24"/>
      <c r="B205" s="90"/>
      <c r="C205" s="25"/>
      <c r="D205" s="36"/>
      <c r="E205" s="38"/>
      <c r="F205" s="132"/>
      <c r="G205" s="132"/>
      <c r="H205" s="150"/>
      <c r="I205" s="28">
        <f t="shared" si="5"/>
      </c>
    </row>
    <row r="206" spans="1:9" ht="63" customHeight="1">
      <c r="A206" s="24">
        <f>A202+1</f>
        <v>104</v>
      </c>
      <c r="B206" s="89"/>
      <c r="C206" s="35" t="s">
        <v>159</v>
      </c>
      <c r="D206" s="36" t="s">
        <v>21</v>
      </c>
      <c r="E206" s="38">
        <v>1</v>
      </c>
      <c r="F206" s="131"/>
      <c r="G206" s="131"/>
      <c r="H206" s="149"/>
      <c r="I206" s="28">
        <f t="shared" si="5"/>
        <v>0</v>
      </c>
    </row>
    <row r="207" spans="1:9" ht="63.75" customHeight="1">
      <c r="A207" s="24">
        <f>A206+1</f>
        <v>105</v>
      </c>
      <c r="B207" s="89"/>
      <c r="C207" s="35" t="s">
        <v>130</v>
      </c>
      <c r="D207" s="36" t="s">
        <v>21</v>
      </c>
      <c r="E207" s="38">
        <v>12</v>
      </c>
      <c r="F207" s="131"/>
      <c r="G207" s="131"/>
      <c r="H207" s="149"/>
      <c r="I207" s="28">
        <f t="shared" si="5"/>
        <v>0</v>
      </c>
    </row>
    <row r="208" spans="1:9" ht="63.75" customHeight="1">
      <c r="A208" s="24">
        <f>A207+1</f>
        <v>106</v>
      </c>
      <c r="B208" s="89"/>
      <c r="C208" s="35" t="s">
        <v>137</v>
      </c>
      <c r="D208" s="36" t="s">
        <v>21</v>
      </c>
      <c r="E208" s="38">
        <v>12</v>
      </c>
      <c r="F208" s="131"/>
      <c r="G208" s="131"/>
      <c r="H208" s="149"/>
      <c r="I208" s="28">
        <f t="shared" si="5"/>
        <v>0</v>
      </c>
    </row>
    <row r="209" spans="1:9" ht="75.75" customHeight="1">
      <c r="A209" s="24">
        <f>A208+1</f>
        <v>107</v>
      </c>
      <c r="B209" s="89" t="s">
        <v>276</v>
      </c>
      <c r="C209" s="35" t="s">
        <v>275</v>
      </c>
      <c r="D209" s="36" t="s">
        <v>21</v>
      </c>
      <c r="E209" s="38">
        <v>1</v>
      </c>
      <c r="F209" s="131"/>
      <c r="G209" s="131"/>
      <c r="H209" s="149"/>
      <c r="I209" s="28">
        <f t="shared" si="5"/>
        <v>0</v>
      </c>
    </row>
    <row r="210" spans="1:9" ht="84.75" customHeight="1">
      <c r="A210" s="24"/>
      <c r="B210" s="89" t="s">
        <v>188</v>
      </c>
      <c r="C210" s="35" t="s">
        <v>180</v>
      </c>
      <c r="D210" s="36"/>
      <c r="E210" s="38"/>
      <c r="F210" s="132"/>
      <c r="G210" s="132"/>
      <c r="H210" s="150"/>
      <c r="I210" s="28">
        <f t="shared" si="5"/>
      </c>
    </row>
    <row r="211" spans="1:9" ht="13.5" customHeight="1">
      <c r="A211" s="24">
        <f>A209+1</f>
        <v>108</v>
      </c>
      <c r="B211" s="89" t="s">
        <v>189</v>
      </c>
      <c r="C211" s="35" t="s">
        <v>181</v>
      </c>
      <c r="D211" s="36" t="s">
        <v>21</v>
      </c>
      <c r="E211" s="38">
        <v>7</v>
      </c>
      <c r="F211" s="131"/>
      <c r="G211" s="131"/>
      <c r="H211" s="149"/>
      <c r="I211" s="28">
        <f t="shared" si="5"/>
        <v>0</v>
      </c>
    </row>
    <row r="212" spans="1:9" ht="13.5" customHeight="1">
      <c r="A212" s="24">
        <f>A211+1</f>
        <v>109</v>
      </c>
      <c r="B212" s="89" t="s">
        <v>144</v>
      </c>
      <c r="C212" s="35" t="s">
        <v>182</v>
      </c>
      <c r="D212" s="36" t="s">
        <v>21</v>
      </c>
      <c r="E212" s="38">
        <v>4</v>
      </c>
      <c r="F212" s="131"/>
      <c r="G212" s="131"/>
      <c r="H212" s="149"/>
      <c r="I212" s="28">
        <f t="shared" si="5"/>
        <v>0</v>
      </c>
    </row>
    <row r="213" spans="1:9" ht="12">
      <c r="A213" s="24">
        <f>A212+1</f>
        <v>110</v>
      </c>
      <c r="B213" s="89" t="s">
        <v>145</v>
      </c>
      <c r="C213" s="35" t="s">
        <v>183</v>
      </c>
      <c r="D213" s="36" t="s">
        <v>21</v>
      </c>
      <c r="E213" s="38">
        <v>2</v>
      </c>
      <c r="F213" s="131"/>
      <c r="G213" s="131"/>
      <c r="H213" s="149"/>
      <c r="I213" s="28">
        <f t="shared" si="5"/>
        <v>0</v>
      </c>
    </row>
    <row r="214" spans="1:9" ht="13.5" customHeight="1">
      <c r="A214" s="24"/>
      <c r="B214" s="90"/>
      <c r="C214" s="35"/>
      <c r="D214" s="36"/>
      <c r="E214" s="38"/>
      <c r="F214" s="132"/>
      <c r="G214" s="132"/>
      <c r="H214" s="150"/>
      <c r="I214" s="28">
        <f t="shared" si="5"/>
      </c>
    </row>
    <row r="215" spans="1:9" s="33" customFormat="1" ht="12">
      <c r="A215" s="24"/>
      <c r="B215" s="88" t="s">
        <v>623</v>
      </c>
      <c r="C215" s="25" t="s">
        <v>354</v>
      </c>
      <c r="D215" s="22"/>
      <c r="E215" s="26"/>
      <c r="F215" s="132"/>
      <c r="G215" s="132"/>
      <c r="H215" s="150"/>
      <c r="I215" s="28">
        <f t="shared" si="5"/>
      </c>
    </row>
    <row r="216" spans="1:9" s="33" customFormat="1" ht="13.5" customHeight="1">
      <c r="A216" s="24"/>
      <c r="B216" s="88"/>
      <c r="C216" s="25"/>
      <c r="D216" s="22"/>
      <c r="E216" s="26"/>
      <c r="F216" s="132"/>
      <c r="G216" s="132"/>
      <c r="H216" s="150"/>
      <c r="I216" s="28">
        <f t="shared" si="5"/>
      </c>
    </row>
    <row r="217" spans="1:9" ht="12">
      <c r="A217" s="24">
        <f>A213+1</f>
        <v>111</v>
      </c>
      <c r="B217" s="89" t="s">
        <v>624</v>
      </c>
      <c r="C217" s="35" t="s">
        <v>355</v>
      </c>
      <c r="D217" s="36" t="s">
        <v>65</v>
      </c>
      <c r="E217" s="27">
        <v>76311.49</v>
      </c>
      <c r="F217" s="131"/>
      <c r="G217" s="131"/>
      <c r="H217" s="149"/>
      <c r="I217" s="28">
        <f t="shared" si="5"/>
        <v>0</v>
      </c>
    </row>
    <row r="218" spans="1:9" ht="12.75" customHeight="1">
      <c r="A218" s="24">
        <f>A217+1</f>
        <v>112</v>
      </c>
      <c r="B218" s="89" t="s">
        <v>625</v>
      </c>
      <c r="C218" s="35" t="s">
        <v>477</v>
      </c>
      <c r="D218" s="36" t="s">
        <v>65</v>
      </c>
      <c r="E218" s="38">
        <v>152832.56</v>
      </c>
      <c r="F218" s="131"/>
      <c r="G218" s="131"/>
      <c r="H218" s="149"/>
      <c r="I218" s="28">
        <f t="shared" si="5"/>
        <v>0</v>
      </c>
    </row>
    <row r="219" spans="1:9" ht="12">
      <c r="A219" s="24">
        <f>A218+1</f>
        <v>113</v>
      </c>
      <c r="B219" s="89" t="s">
        <v>551</v>
      </c>
      <c r="C219" s="35" t="s">
        <v>353</v>
      </c>
      <c r="D219" s="36" t="s">
        <v>65</v>
      </c>
      <c r="E219" s="27">
        <v>100000</v>
      </c>
      <c r="F219" s="131"/>
      <c r="G219" s="131"/>
      <c r="H219" s="149"/>
      <c r="I219" s="28">
        <f t="shared" si="5"/>
        <v>0</v>
      </c>
    </row>
    <row r="220" spans="1:9" ht="12">
      <c r="A220" s="24">
        <f>A219+1</f>
        <v>114</v>
      </c>
      <c r="B220" s="89" t="s">
        <v>552</v>
      </c>
      <c r="C220" s="35" t="s">
        <v>338</v>
      </c>
      <c r="D220" s="36" t="s">
        <v>65</v>
      </c>
      <c r="E220" s="27">
        <v>82000</v>
      </c>
      <c r="F220" s="131"/>
      <c r="G220" s="131"/>
      <c r="H220" s="149"/>
      <c r="I220" s="28">
        <f t="shared" si="5"/>
        <v>0</v>
      </c>
    </row>
    <row r="221" spans="1:9" ht="12">
      <c r="A221" s="24">
        <f>A220+1</f>
        <v>115</v>
      </c>
      <c r="B221" s="89" t="s">
        <v>99</v>
      </c>
      <c r="C221" s="35" t="s">
        <v>215</v>
      </c>
      <c r="D221" s="36" t="s">
        <v>65</v>
      </c>
      <c r="E221" s="27">
        <v>150000</v>
      </c>
      <c r="F221" s="131"/>
      <c r="G221" s="131"/>
      <c r="H221" s="149"/>
      <c r="I221" s="28">
        <f t="shared" si="5"/>
        <v>0</v>
      </c>
    </row>
    <row r="222" spans="1:9" ht="12">
      <c r="A222" s="24">
        <f>A221+1</f>
        <v>116</v>
      </c>
      <c r="B222" s="89" t="s">
        <v>100</v>
      </c>
      <c r="C222" s="35" t="s">
        <v>356</v>
      </c>
      <c r="D222" s="36" t="s">
        <v>65</v>
      </c>
      <c r="E222" s="27">
        <v>22500</v>
      </c>
      <c r="F222" s="131"/>
      <c r="G222" s="131"/>
      <c r="H222" s="149"/>
      <c r="I222" s="28">
        <f t="shared" si="5"/>
        <v>0</v>
      </c>
    </row>
    <row r="223" spans="1:9" ht="13.5" customHeight="1">
      <c r="A223" s="24"/>
      <c r="B223" s="90"/>
      <c r="C223" s="35"/>
      <c r="D223" s="36"/>
      <c r="E223" s="38"/>
      <c r="F223" s="126"/>
      <c r="G223" s="132"/>
      <c r="H223" s="147"/>
      <c r="I223" s="28"/>
    </row>
    <row r="224" spans="1:9" s="33" customFormat="1" ht="12">
      <c r="A224" s="24"/>
      <c r="B224" s="94"/>
      <c r="C224" s="25" t="s">
        <v>304</v>
      </c>
      <c r="D224" s="22"/>
      <c r="E224" s="26"/>
      <c r="F224" s="125"/>
      <c r="G224" s="135"/>
      <c r="H224" s="148"/>
      <c r="I224" s="32">
        <f>SUM(I6:I223)</f>
        <v>0</v>
      </c>
    </row>
    <row r="225" spans="1:9" ht="12">
      <c r="A225" s="43"/>
      <c r="B225" s="95"/>
      <c r="C225" s="44"/>
      <c r="D225" s="45"/>
      <c r="E225" s="38"/>
      <c r="F225" s="126"/>
      <c r="G225" s="132"/>
      <c r="H225" s="147"/>
      <c r="I225" s="46"/>
    </row>
    <row r="226" ht="12">
      <c r="G226" s="144"/>
    </row>
    <row r="227" ht="169.5" customHeight="1"/>
    <row r="239" spans="1:9" ht="12">
      <c r="A239" s="51"/>
      <c r="B239" s="97"/>
      <c r="C239" s="52"/>
      <c r="D239" s="53"/>
      <c r="I239" s="54"/>
    </row>
    <row r="240" spans="1:4" ht="12">
      <c r="A240" s="51"/>
      <c r="B240" s="97"/>
      <c r="C240" s="52"/>
      <c r="D240" s="53"/>
    </row>
    <row r="241" spans="1:9" ht="27" customHeight="1">
      <c r="A241" s="51"/>
      <c r="B241" s="97"/>
      <c r="C241" s="52"/>
      <c r="D241" s="53"/>
      <c r="I241" s="54"/>
    </row>
    <row r="242" spans="1:4" ht="12">
      <c r="A242" s="51"/>
      <c r="B242" s="97"/>
      <c r="C242" s="52"/>
      <c r="D242" s="53"/>
    </row>
    <row r="243" spans="1:9" ht="12">
      <c r="A243" s="51"/>
      <c r="B243" s="97"/>
      <c r="C243" s="52"/>
      <c r="D243" s="53"/>
      <c r="I243" s="54"/>
    </row>
    <row r="244" spans="1:4" ht="12">
      <c r="A244" s="51"/>
      <c r="B244" s="97"/>
      <c r="C244" s="52"/>
      <c r="D244" s="53"/>
    </row>
    <row r="245" spans="1:9" ht="12">
      <c r="A245" s="51"/>
      <c r="B245" s="98"/>
      <c r="C245" s="52"/>
      <c r="D245" s="53"/>
      <c r="I245" s="54"/>
    </row>
    <row r="246" spans="1:9" ht="12">
      <c r="A246" s="51"/>
      <c r="B246" s="97"/>
      <c r="C246" s="52"/>
      <c r="D246" s="53"/>
      <c r="I246" s="54"/>
    </row>
    <row r="247" spans="1:9" ht="12">
      <c r="A247" s="51"/>
      <c r="B247" s="97"/>
      <c r="C247" s="52"/>
      <c r="D247" s="53"/>
      <c r="I247" s="54"/>
    </row>
    <row r="248" spans="1:4" ht="12">
      <c r="A248" s="51"/>
      <c r="B248" s="97"/>
      <c r="C248" s="52"/>
      <c r="D248" s="53"/>
    </row>
    <row r="249" spans="1:4" ht="12">
      <c r="A249" s="51"/>
      <c r="B249" s="97"/>
      <c r="C249" s="52"/>
      <c r="D249" s="53"/>
    </row>
    <row r="250" spans="1:4" ht="12">
      <c r="A250" s="51"/>
      <c r="B250" s="97"/>
      <c r="C250" s="52"/>
      <c r="D250" s="53"/>
    </row>
    <row r="251" spans="1:4" ht="12">
      <c r="A251" s="51"/>
      <c r="B251" s="97"/>
      <c r="C251" s="52"/>
      <c r="D251" s="53"/>
    </row>
    <row r="252" spans="1:4" ht="12">
      <c r="A252" s="51"/>
      <c r="B252" s="97"/>
      <c r="C252" s="52"/>
      <c r="D252" s="53"/>
    </row>
    <row r="253" spans="1:4" ht="12">
      <c r="A253" s="51"/>
      <c r="B253" s="97"/>
      <c r="C253" s="52"/>
      <c r="D253" s="53"/>
    </row>
    <row r="254" spans="1:4" ht="12">
      <c r="A254" s="51"/>
      <c r="B254" s="97"/>
      <c r="C254" s="52"/>
      <c r="D254" s="53"/>
    </row>
    <row r="255" spans="1:4" ht="12">
      <c r="A255" s="51"/>
      <c r="B255" s="97"/>
      <c r="C255" s="52"/>
      <c r="D255" s="53"/>
    </row>
    <row r="256" spans="1:4" ht="12">
      <c r="A256" s="51"/>
      <c r="B256" s="97"/>
      <c r="C256" s="52"/>
      <c r="D256" s="53"/>
    </row>
    <row r="257" spans="1:9" ht="60" customHeight="1">
      <c r="A257" s="51"/>
      <c r="B257" s="98"/>
      <c r="C257" s="52"/>
      <c r="D257" s="53"/>
      <c r="I257" s="54"/>
    </row>
    <row r="258" spans="1:4" ht="12">
      <c r="A258" s="51"/>
      <c r="B258" s="97"/>
      <c r="C258" s="52"/>
      <c r="D258" s="53"/>
    </row>
    <row r="259" spans="1:9" ht="66" customHeight="1">
      <c r="A259" s="51"/>
      <c r="B259" s="98"/>
      <c r="C259" s="52"/>
      <c r="D259" s="53"/>
      <c r="G259" s="127"/>
      <c r="H259" s="154"/>
      <c r="I259" s="54"/>
    </row>
    <row r="260" spans="1:4" ht="12">
      <c r="A260" s="51"/>
      <c r="B260" s="97"/>
      <c r="C260" s="52"/>
      <c r="D260" s="53"/>
    </row>
    <row r="261" spans="1:9" ht="25.5" customHeight="1">
      <c r="A261" s="51"/>
      <c r="B261" s="98"/>
      <c r="C261" s="52"/>
      <c r="D261" s="53"/>
      <c r="I261" s="54"/>
    </row>
    <row r="262" spans="1:4" ht="12">
      <c r="A262" s="51"/>
      <c r="B262" s="97"/>
      <c r="C262" s="52"/>
      <c r="D262" s="53"/>
    </row>
  </sheetData>
  <sheetProtection password="9A31" sheet="1" objects="1" scenarios="1"/>
  <printOptions/>
  <pageMargins left="0.6692913385826772" right="0.3937007874015748" top="0.7874015748031497" bottom="0.7086614173228347" header="0.31496062992125984" footer="0.5118110236220472"/>
  <pageSetup blackAndWhite="1" fitToWidth="2" horizontalDpi="300" verticalDpi="300" orientation="landscape" paperSize="9" r:id="rId1"/>
  <headerFooter alignWithMargins="0">
    <oddHeader>&amp;Lmetzen project &amp; management&amp;RLV Neumarkt Vill - WOBI
28-09-2010</oddHeader>
    <oddFooter>&amp;R&amp;A</oddFooter>
  </headerFooter>
</worksheet>
</file>

<file path=xl/worksheets/sheet10.xml><?xml version="1.0" encoding="utf-8"?>
<worksheet xmlns="http://schemas.openxmlformats.org/spreadsheetml/2006/main" xmlns:r="http://schemas.openxmlformats.org/officeDocument/2006/relationships">
  <dimension ref="A1:E16"/>
  <sheetViews>
    <sheetView zoomScale="125" zoomScaleNormal="125" zoomScaleSheetLayoutView="125" workbookViewId="0" topLeftCell="A1">
      <selection activeCell="C3" sqref="C3"/>
    </sheetView>
  </sheetViews>
  <sheetFormatPr defaultColWidth="11.421875" defaultRowHeight="12.75"/>
  <cols>
    <col min="1" max="1" width="13.00390625" style="15" customWidth="1"/>
    <col min="2" max="2" width="72.140625" style="15" customWidth="1"/>
    <col min="3" max="3" width="25.7109375" style="14" customWidth="1"/>
    <col min="4" max="16384" width="11.421875" style="12" customWidth="1"/>
  </cols>
  <sheetData>
    <row r="1" spans="1:3" s="11" customFormat="1" ht="27.75" customHeight="1">
      <c r="A1" s="1" t="s">
        <v>432</v>
      </c>
      <c r="B1" s="1" t="s">
        <v>433</v>
      </c>
      <c r="C1" s="4" t="s">
        <v>34</v>
      </c>
    </row>
    <row r="2" spans="1:3" ht="12.75">
      <c r="A2" s="5"/>
      <c r="B2" s="6"/>
      <c r="C2" s="5"/>
    </row>
    <row r="3" spans="1:3" ht="12.75">
      <c r="A3" s="7" t="s">
        <v>305</v>
      </c>
      <c r="B3" s="6" t="s">
        <v>267</v>
      </c>
      <c r="C3" s="8">
        <f>'02_Mauer- u. nebenar'!I224</f>
        <v>0</v>
      </c>
    </row>
    <row r="4" spans="1:3" ht="12.75">
      <c r="A4" s="7" t="s">
        <v>315</v>
      </c>
      <c r="B4" s="6" t="s">
        <v>314</v>
      </c>
      <c r="C4" s="8">
        <f>'03_Schlosserarbeiten'!I79</f>
        <v>0</v>
      </c>
    </row>
    <row r="5" spans="1:3" ht="12.75">
      <c r="A5" s="7" t="s">
        <v>14</v>
      </c>
      <c r="B5" s="6" t="s">
        <v>316</v>
      </c>
      <c r="C5" s="8">
        <f>'04_Malerarbeiten'!I26</f>
        <v>0</v>
      </c>
    </row>
    <row r="6" spans="1:3" ht="12.75">
      <c r="A6" s="7" t="s">
        <v>317</v>
      </c>
      <c r="B6" s="6" t="s">
        <v>247</v>
      </c>
      <c r="C6" s="8">
        <f>'05_Boden'!I57</f>
        <v>0</v>
      </c>
    </row>
    <row r="7" spans="1:3" ht="12.75">
      <c r="A7" s="7" t="s">
        <v>569</v>
      </c>
      <c r="B7" s="6" t="s">
        <v>248</v>
      </c>
      <c r="C7" s="8">
        <f>'07_Zimm_Dachdecken'!I44</f>
        <v>0</v>
      </c>
    </row>
    <row r="8" spans="1:3" ht="12.75">
      <c r="A8" s="7" t="s">
        <v>499</v>
      </c>
      <c r="B8" s="6" t="s">
        <v>455</v>
      </c>
      <c r="C8" s="8">
        <f>'08_Spengler'!I43</f>
        <v>0</v>
      </c>
    </row>
    <row r="9" spans="1:3" ht="12.75">
      <c r="A9" s="7" t="s">
        <v>576</v>
      </c>
      <c r="B9" s="6" t="s">
        <v>249</v>
      </c>
      <c r="C9" s="8">
        <f>'09_Holz'!I37</f>
        <v>0</v>
      </c>
    </row>
    <row r="10" spans="1:3" ht="12.75">
      <c r="A10" s="7" t="s">
        <v>494</v>
      </c>
      <c r="B10" s="6" t="s">
        <v>287</v>
      </c>
      <c r="C10" s="8">
        <f>'12_Verglasungsarbeiten'!I10</f>
        <v>0</v>
      </c>
    </row>
    <row r="11" spans="1:3" ht="12.75">
      <c r="A11" s="7" t="s">
        <v>495</v>
      </c>
      <c r="B11" s="6" t="s">
        <v>250</v>
      </c>
      <c r="C11" s="8">
        <f>'16_Aufzugsanlage'!I7</f>
        <v>0</v>
      </c>
    </row>
    <row r="12" spans="1:3" ht="15.75">
      <c r="A12" s="7"/>
      <c r="B12" s="2" t="s">
        <v>407</v>
      </c>
      <c r="C12" s="115">
        <f>SUM(C3:C11)</f>
        <v>0</v>
      </c>
    </row>
    <row r="13" spans="1:3" ht="12.75">
      <c r="A13" s="7"/>
      <c r="B13" s="6"/>
      <c r="C13" s="116"/>
    </row>
    <row r="14" spans="4:5" ht="12.75">
      <c r="D14" s="117"/>
      <c r="E14" s="13"/>
    </row>
    <row r="16" spans="3:4" ht="12.75">
      <c r="C16" s="118"/>
      <c r="D16" s="119"/>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headerFooter alignWithMargins="0">
    <oddHeader>&amp;Lmetzen project &amp; management&amp;RLV Neumarkt Vill - WOBI
28-09-2010</oddHeader>
    <oddFooter>&amp;R&amp;A</oddFooter>
  </headerFooter>
</worksheet>
</file>

<file path=xl/worksheets/sheet11.xml><?xml version="1.0" encoding="utf-8"?>
<worksheet xmlns="http://schemas.openxmlformats.org/spreadsheetml/2006/main" xmlns:r="http://schemas.openxmlformats.org/officeDocument/2006/relationships">
  <dimension ref="A1:D16"/>
  <sheetViews>
    <sheetView zoomScale="125" zoomScaleNormal="125" zoomScaleSheetLayoutView="125" workbookViewId="0" topLeftCell="A1">
      <selection activeCell="F24" sqref="F23:F24"/>
    </sheetView>
  </sheetViews>
  <sheetFormatPr defaultColWidth="11.421875" defaultRowHeight="12.75"/>
  <cols>
    <col min="1" max="1" width="13.00390625" style="15" customWidth="1"/>
    <col min="2" max="2" width="72.140625" style="15" customWidth="1"/>
    <col min="3" max="3" width="25.7109375" style="14" customWidth="1"/>
    <col min="4" max="4" width="17.8515625" style="12" customWidth="1"/>
    <col min="5" max="16384" width="11.421875" style="12" customWidth="1"/>
  </cols>
  <sheetData>
    <row r="1" spans="1:3" s="11" customFormat="1" ht="27.75" customHeight="1">
      <c r="A1" s="1" t="s">
        <v>432</v>
      </c>
      <c r="B1" s="1" t="s">
        <v>433</v>
      </c>
      <c r="C1" s="4" t="s">
        <v>34</v>
      </c>
    </row>
    <row r="2" spans="1:3" ht="12.75">
      <c r="A2" s="5"/>
      <c r="B2" s="6"/>
      <c r="C2" s="5"/>
    </row>
    <row r="3" spans="1:3" ht="12.75">
      <c r="A3" s="7" t="s">
        <v>305</v>
      </c>
      <c r="B3" s="6" t="s">
        <v>267</v>
      </c>
      <c r="C3" s="8">
        <f>'02_Mauer- u. nebenar'!I224+'03_Schlosserarbeiten'!I79+'04_Malerarbeiten'!I26+'07_Zimm_Dachdecken'!I44+'08_Spengler'!I43+('05_Boden'!I57-'05_Boden'!I54-'05_Boden'!I55)</f>
        <v>0</v>
      </c>
    </row>
    <row r="4" spans="1:3" ht="12.75">
      <c r="A4" s="7" t="s">
        <v>317</v>
      </c>
      <c r="B4" s="6" t="s">
        <v>247</v>
      </c>
      <c r="C4" s="8">
        <f>'05_Boden'!I54+'05_Boden'!I55</f>
        <v>0</v>
      </c>
    </row>
    <row r="5" spans="1:3" ht="12.75">
      <c r="A5" s="7" t="s">
        <v>576</v>
      </c>
      <c r="B5" s="6" t="s">
        <v>249</v>
      </c>
      <c r="C5" s="8">
        <f>'09_Holz'!I37</f>
        <v>0</v>
      </c>
    </row>
    <row r="6" spans="1:3" ht="12.75">
      <c r="A6" s="7" t="s">
        <v>494</v>
      </c>
      <c r="B6" s="6" t="s">
        <v>287</v>
      </c>
      <c r="C6" s="8">
        <f>'12_Verglasungsarbeiten'!I10</f>
        <v>0</v>
      </c>
    </row>
    <row r="7" spans="1:3" ht="12.75">
      <c r="A7" s="7" t="s">
        <v>495</v>
      </c>
      <c r="B7" s="6" t="s">
        <v>250</v>
      </c>
      <c r="C7" s="8">
        <f>'16_Aufzugsanlage'!I7</f>
        <v>0</v>
      </c>
    </row>
    <row r="8" spans="1:3" ht="12.75">
      <c r="A8" s="7"/>
      <c r="B8" s="6" t="s">
        <v>497</v>
      </c>
      <c r="C8" s="131"/>
    </row>
    <row r="9" spans="1:3" ht="12.75">
      <c r="A9" s="7"/>
      <c r="B9" s="6" t="s">
        <v>498</v>
      </c>
      <c r="C9" s="131"/>
    </row>
    <row r="10" spans="1:3" ht="12.75">
      <c r="A10" s="7"/>
      <c r="B10" s="6"/>
      <c r="C10" s="10"/>
    </row>
    <row r="11" spans="1:3" ht="15.75">
      <c r="A11" s="7"/>
      <c r="B11" s="2" t="s">
        <v>407</v>
      </c>
      <c r="C11" s="3">
        <f>SUM(C3:C9)</f>
        <v>0</v>
      </c>
    </row>
    <row r="12" spans="1:3" ht="12.75">
      <c r="A12" s="9"/>
      <c r="B12" s="12"/>
      <c r="C12" s="12"/>
    </row>
    <row r="13" spans="1:3" ht="12.75">
      <c r="A13" s="9"/>
      <c r="B13" s="6" t="s">
        <v>496</v>
      </c>
      <c r="C13" s="10">
        <v>80096</v>
      </c>
    </row>
    <row r="14" spans="1:3" ht="12.75">
      <c r="A14" s="9"/>
      <c r="B14" s="6"/>
      <c r="C14" s="10"/>
    </row>
    <row r="15" spans="1:4" s="14" customFormat="1" ht="15.75">
      <c r="A15" s="9"/>
      <c r="B15" s="2" t="s">
        <v>106</v>
      </c>
      <c r="C15" s="3">
        <f>C11+C13</f>
        <v>80096</v>
      </c>
      <c r="D15" s="12"/>
    </row>
    <row r="16" spans="1:4" s="14" customFormat="1" ht="12.75">
      <c r="A16" s="6"/>
      <c r="B16" s="6"/>
      <c r="C16" s="5"/>
      <c r="D16" s="12"/>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headerFooter alignWithMargins="0">
    <oddHeader>&amp;Lmetzen project &amp; management&amp;RLV Neumarkt Vill - WOBI
28-09-2010</oddHeader>
    <oddFooter>&amp;R&amp;A</oddFooter>
  </headerFooter>
</worksheet>
</file>

<file path=xl/worksheets/sheet2.xml><?xml version="1.0" encoding="utf-8"?>
<worksheet xmlns="http://schemas.openxmlformats.org/spreadsheetml/2006/main" xmlns:r="http://schemas.openxmlformats.org/officeDocument/2006/relationships">
  <dimension ref="A1:AQ87"/>
  <sheetViews>
    <sheetView tabSelected="1" zoomScaleSheetLayoutView="125" workbookViewId="0" topLeftCell="A1">
      <selection activeCell="N63" sqref="N63"/>
    </sheetView>
  </sheetViews>
  <sheetFormatPr defaultColWidth="11.421875" defaultRowHeight="12.75"/>
  <cols>
    <col min="1" max="1" width="4.421875" style="42" customWidth="1"/>
    <col min="2" max="2" width="8.7109375" style="96" customWidth="1"/>
    <col min="3" max="3" width="59.28125" style="47" customWidth="1"/>
    <col min="4" max="4" width="4.7109375" style="48" customWidth="1"/>
    <col min="5" max="5" width="8.8515625" style="49" customWidth="1"/>
    <col min="6" max="6" width="7.8515625" style="127" customWidth="1"/>
    <col min="7" max="7" width="8.140625" style="142" customWidth="1"/>
    <col min="8" max="8" width="13.28125" style="153" customWidth="1"/>
    <col min="9" max="9" width="11.7109375" style="50" customWidth="1"/>
    <col min="10" max="16384" width="11.421875" style="29" customWidth="1"/>
  </cols>
  <sheetData>
    <row r="1" spans="1:9" s="20" customFormat="1" ht="27.75" customHeight="1">
      <c r="A1" s="16"/>
      <c r="B1" s="17" t="s">
        <v>432</v>
      </c>
      <c r="C1" s="17" t="s">
        <v>433</v>
      </c>
      <c r="D1" s="17" t="s">
        <v>178</v>
      </c>
      <c r="E1" s="18" t="s">
        <v>434</v>
      </c>
      <c r="F1" s="124" t="s">
        <v>194</v>
      </c>
      <c r="G1" s="124" t="s">
        <v>195</v>
      </c>
      <c r="H1" s="145" t="s">
        <v>196</v>
      </c>
      <c r="I1" s="19" t="s">
        <v>34</v>
      </c>
    </row>
    <row r="2" spans="1:9" s="20" customFormat="1" ht="13.5" customHeight="1">
      <c r="A2" s="16"/>
      <c r="B2" s="86"/>
      <c r="C2" s="21"/>
      <c r="D2" s="22"/>
      <c r="E2" s="18"/>
      <c r="F2" s="124"/>
      <c r="G2" s="134"/>
      <c r="H2" s="146"/>
      <c r="I2" s="23"/>
    </row>
    <row r="3" spans="1:9" ht="12">
      <c r="A3" s="24"/>
      <c r="B3" s="88" t="s">
        <v>11</v>
      </c>
      <c r="C3" s="25" t="s">
        <v>487</v>
      </c>
      <c r="D3" s="22"/>
      <c r="E3" s="26"/>
      <c r="F3" s="132"/>
      <c r="G3" s="132"/>
      <c r="H3" s="150"/>
      <c r="I3" s="28"/>
    </row>
    <row r="4" spans="1:9" ht="13.5" customHeight="1">
      <c r="A4" s="24"/>
      <c r="B4" s="88"/>
      <c r="C4" s="25"/>
      <c r="D4" s="22"/>
      <c r="E4" s="26"/>
      <c r="F4" s="132"/>
      <c r="G4" s="132"/>
      <c r="H4" s="150"/>
      <c r="I4" s="28"/>
    </row>
    <row r="5" spans="1:9" ht="12">
      <c r="A5" s="24"/>
      <c r="B5" s="89" t="s">
        <v>12</v>
      </c>
      <c r="C5" s="35" t="s">
        <v>488</v>
      </c>
      <c r="D5" s="22"/>
      <c r="E5" s="26"/>
      <c r="F5" s="132"/>
      <c r="G5" s="132"/>
      <c r="H5" s="150"/>
      <c r="I5" s="28"/>
    </row>
    <row r="6" spans="1:9" ht="12">
      <c r="A6" s="24"/>
      <c r="B6" s="89" t="s">
        <v>60</v>
      </c>
      <c r="C6" s="35" t="s">
        <v>327</v>
      </c>
      <c r="D6" s="36"/>
      <c r="E6" s="38"/>
      <c r="F6" s="132"/>
      <c r="G6" s="132"/>
      <c r="H6" s="150"/>
      <c r="I6" s="28">
        <f>IF(F6="",(IF(E6="","",E6*G6)),F6*G6)</f>
      </c>
    </row>
    <row r="7" spans="1:9" ht="12">
      <c r="A7" s="24">
        <f>'02_Mauer- u. nebenar'!A222+1</f>
        <v>117</v>
      </c>
      <c r="B7" s="90"/>
      <c r="C7" s="35" t="s">
        <v>328</v>
      </c>
      <c r="D7" s="36" t="s">
        <v>385</v>
      </c>
      <c r="E7" s="27">
        <v>5000</v>
      </c>
      <c r="F7" s="131"/>
      <c r="G7" s="131"/>
      <c r="H7" s="149"/>
      <c r="I7" s="28">
        <f aca="true" t="shared" si="0" ref="I7:I70">IF(F7="",(IF(E7="","",E7*G7)),F7*G7)</f>
        <v>0</v>
      </c>
    </row>
    <row r="8" spans="1:9" ht="13.5" customHeight="1">
      <c r="A8" s="24">
        <f>A7+1</f>
        <v>118</v>
      </c>
      <c r="B8" s="90"/>
      <c r="C8" s="35" t="s">
        <v>105</v>
      </c>
      <c r="D8" s="36" t="s">
        <v>385</v>
      </c>
      <c r="E8" s="27">
        <v>820</v>
      </c>
      <c r="F8" s="131"/>
      <c r="G8" s="131"/>
      <c r="H8" s="149"/>
      <c r="I8" s="28">
        <f t="shared" si="0"/>
        <v>0</v>
      </c>
    </row>
    <row r="9" spans="1:9" ht="13.5" customHeight="1">
      <c r="A9" s="24"/>
      <c r="B9" s="90"/>
      <c r="C9" s="35"/>
      <c r="D9" s="36"/>
      <c r="E9" s="38"/>
      <c r="F9" s="132"/>
      <c r="G9" s="132"/>
      <c r="H9" s="150"/>
      <c r="I9" s="28">
        <f t="shared" si="0"/>
      </c>
    </row>
    <row r="10" spans="1:9" s="33" customFormat="1" ht="12">
      <c r="A10" s="24"/>
      <c r="B10" s="88" t="s">
        <v>96</v>
      </c>
      <c r="C10" s="25" t="s">
        <v>5</v>
      </c>
      <c r="D10" s="22"/>
      <c r="E10" s="26"/>
      <c r="F10" s="135"/>
      <c r="G10" s="135"/>
      <c r="H10" s="156"/>
      <c r="I10" s="28">
        <f t="shared" si="0"/>
      </c>
    </row>
    <row r="11" spans="1:9" s="33" customFormat="1" ht="13.5" customHeight="1">
      <c r="A11" s="24"/>
      <c r="B11" s="88"/>
      <c r="C11" s="25"/>
      <c r="D11" s="22"/>
      <c r="E11" s="26"/>
      <c r="F11" s="135"/>
      <c r="G11" s="135"/>
      <c r="H11" s="156"/>
      <c r="I11" s="28">
        <f t="shared" si="0"/>
      </c>
    </row>
    <row r="12" spans="1:9" ht="12">
      <c r="A12" s="24"/>
      <c r="B12" s="89" t="s">
        <v>62</v>
      </c>
      <c r="C12" s="35" t="s">
        <v>634</v>
      </c>
      <c r="D12" s="36"/>
      <c r="E12" s="38"/>
      <c r="F12" s="132"/>
      <c r="G12" s="132"/>
      <c r="H12" s="150"/>
      <c r="I12" s="28">
        <f t="shared" si="0"/>
      </c>
    </row>
    <row r="13" spans="1:9" ht="24">
      <c r="A13" s="24">
        <f>A8+1</f>
        <v>119</v>
      </c>
      <c r="B13" s="90"/>
      <c r="C13" s="35" t="s">
        <v>373</v>
      </c>
      <c r="D13" s="36" t="s">
        <v>8</v>
      </c>
      <c r="E13" s="38">
        <v>39</v>
      </c>
      <c r="F13" s="131"/>
      <c r="G13" s="131"/>
      <c r="H13" s="149"/>
      <c r="I13" s="28">
        <f t="shared" si="0"/>
        <v>0</v>
      </c>
    </row>
    <row r="14" spans="1:9" ht="13.5" customHeight="1">
      <c r="A14" s="24"/>
      <c r="B14" s="90"/>
      <c r="C14" s="35"/>
      <c r="D14" s="36"/>
      <c r="E14" s="38"/>
      <c r="F14" s="132"/>
      <c r="G14" s="132"/>
      <c r="H14" s="150"/>
      <c r="I14" s="28">
        <f t="shared" si="0"/>
      </c>
    </row>
    <row r="15" spans="1:9" s="33" customFormat="1" ht="12">
      <c r="A15" s="24"/>
      <c r="B15" s="88" t="s">
        <v>621</v>
      </c>
      <c r="C15" s="25" t="s">
        <v>349</v>
      </c>
      <c r="D15" s="22"/>
      <c r="E15" s="26"/>
      <c r="F15" s="135"/>
      <c r="G15" s="135"/>
      <c r="H15" s="156"/>
      <c r="I15" s="28">
        <f t="shared" si="0"/>
      </c>
    </row>
    <row r="16" spans="1:9" s="33" customFormat="1" ht="13.5" customHeight="1">
      <c r="A16" s="24"/>
      <c r="B16" s="88"/>
      <c r="C16" s="25"/>
      <c r="D16" s="22"/>
      <c r="E16" s="26"/>
      <c r="F16" s="135"/>
      <c r="G16" s="135"/>
      <c r="H16" s="156"/>
      <c r="I16" s="28">
        <f t="shared" si="0"/>
      </c>
    </row>
    <row r="17" spans="1:9" ht="12">
      <c r="A17" s="24"/>
      <c r="B17" s="89" t="s">
        <v>367</v>
      </c>
      <c r="C17" s="35" t="s">
        <v>658</v>
      </c>
      <c r="D17" s="36"/>
      <c r="E17" s="38"/>
      <c r="F17" s="132"/>
      <c r="G17" s="132"/>
      <c r="H17" s="150"/>
      <c r="I17" s="28">
        <f t="shared" si="0"/>
      </c>
    </row>
    <row r="18" spans="1:9" ht="12">
      <c r="A18" s="24">
        <f>A13+1</f>
        <v>120</v>
      </c>
      <c r="B18" s="90"/>
      <c r="C18" s="35" t="s">
        <v>350</v>
      </c>
      <c r="D18" s="36" t="s">
        <v>426</v>
      </c>
      <c r="E18" s="38">
        <f>3</f>
        <v>3</v>
      </c>
      <c r="F18" s="131"/>
      <c r="G18" s="131"/>
      <c r="H18" s="149"/>
      <c r="I18" s="28">
        <f t="shared" si="0"/>
        <v>0</v>
      </c>
    </row>
    <row r="19" spans="1:9" ht="12">
      <c r="A19" s="24">
        <f>A18+1</f>
        <v>121</v>
      </c>
      <c r="B19" s="90"/>
      <c r="C19" s="35" t="s">
        <v>38</v>
      </c>
      <c r="D19" s="36" t="s">
        <v>426</v>
      </c>
      <c r="E19" s="38">
        <f>3</f>
        <v>3</v>
      </c>
      <c r="F19" s="131"/>
      <c r="G19" s="131"/>
      <c r="H19" s="149"/>
      <c r="I19" s="28">
        <f t="shared" si="0"/>
        <v>0</v>
      </c>
    </row>
    <row r="20" spans="1:9" ht="12">
      <c r="A20" s="24">
        <f>A19+1</f>
        <v>122</v>
      </c>
      <c r="B20" s="89" t="s">
        <v>368</v>
      </c>
      <c r="C20" s="35" t="s">
        <v>351</v>
      </c>
      <c r="D20" s="36" t="s">
        <v>21</v>
      </c>
      <c r="E20" s="38">
        <v>3</v>
      </c>
      <c r="F20" s="131"/>
      <c r="G20" s="131"/>
      <c r="H20" s="149"/>
      <c r="I20" s="28">
        <f t="shared" si="0"/>
        <v>0</v>
      </c>
    </row>
    <row r="21" spans="1:9" ht="12.75" customHeight="1">
      <c r="A21" s="24"/>
      <c r="B21" s="89" t="s">
        <v>369</v>
      </c>
      <c r="C21" s="35" t="s">
        <v>258</v>
      </c>
      <c r="D21" s="36"/>
      <c r="E21" s="38"/>
      <c r="F21" s="132"/>
      <c r="G21" s="132"/>
      <c r="H21" s="150"/>
      <c r="I21" s="28">
        <f t="shared" si="0"/>
      </c>
    </row>
    <row r="22" spans="1:9" ht="12">
      <c r="A22" s="24">
        <f>A20+1</f>
        <v>123</v>
      </c>
      <c r="B22" s="90"/>
      <c r="C22" s="35" t="s">
        <v>659</v>
      </c>
      <c r="D22" s="36" t="s">
        <v>426</v>
      </c>
      <c r="E22" s="38">
        <v>25</v>
      </c>
      <c r="F22" s="131"/>
      <c r="G22" s="131"/>
      <c r="H22" s="149"/>
      <c r="I22" s="28">
        <f t="shared" si="0"/>
        <v>0</v>
      </c>
    </row>
    <row r="23" spans="1:9" ht="12">
      <c r="A23" s="24"/>
      <c r="B23" s="89" t="s">
        <v>637</v>
      </c>
      <c r="C23" s="35" t="s">
        <v>352</v>
      </c>
      <c r="D23" s="36"/>
      <c r="E23" s="38"/>
      <c r="F23" s="132"/>
      <c r="G23" s="132"/>
      <c r="H23" s="150"/>
      <c r="I23" s="28">
        <f t="shared" si="0"/>
      </c>
    </row>
    <row r="24" spans="1:9" ht="12">
      <c r="A24" s="24">
        <f>A22+1</f>
        <v>124</v>
      </c>
      <c r="B24" s="90"/>
      <c r="C24" s="35" t="s">
        <v>350</v>
      </c>
      <c r="D24" s="36" t="s">
        <v>385</v>
      </c>
      <c r="E24" s="38">
        <v>500</v>
      </c>
      <c r="F24" s="131"/>
      <c r="G24" s="131"/>
      <c r="H24" s="149"/>
      <c r="I24" s="28">
        <f t="shared" si="0"/>
        <v>0</v>
      </c>
    </row>
    <row r="25" spans="1:9" ht="24">
      <c r="A25" s="24">
        <f>A24+1</f>
        <v>125</v>
      </c>
      <c r="B25" s="90"/>
      <c r="C25" s="35" t="s">
        <v>28</v>
      </c>
      <c r="D25" s="36" t="s">
        <v>385</v>
      </c>
      <c r="E25" s="38">
        <v>2400</v>
      </c>
      <c r="F25" s="131"/>
      <c r="G25" s="131"/>
      <c r="H25" s="149"/>
      <c r="I25" s="28">
        <f t="shared" si="0"/>
        <v>0</v>
      </c>
    </row>
    <row r="26" spans="1:9" ht="12">
      <c r="A26" s="24">
        <f>A25+1</f>
        <v>126</v>
      </c>
      <c r="B26" s="90"/>
      <c r="C26" s="35" t="s">
        <v>38</v>
      </c>
      <c r="D26" s="36" t="s">
        <v>385</v>
      </c>
      <c r="E26" s="38">
        <v>2400</v>
      </c>
      <c r="F26" s="131"/>
      <c r="G26" s="131"/>
      <c r="H26" s="149"/>
      <c r="I26" s="28">
        <f t="shared" si="0"/>
        <v>0</v>
      </c>
    </row>
    <row r="27" spans="1:9" ht="12">
      <c r="A27" s="24">
        <f>A26+1</f>
        <v>127</v>
      </c>
      <c r="B27" s="89" t="s">
        <v>638</v>
      </c>
      <c r="C27" s="35" t="s">
        <v>457</v>
      </c>
      <c r="D27" s="36" t="s">
        <v>21</v>
      </c>
      <c r="E27" s="38">
        <v>2</v>
      </c>
      <c r="F27" s="131"/>
      <c r="G27" s="131"/>
      <c r="H27" s="149"/>
      <c r="I27" s="28">
        <f t="shared" si="0"/>
        <v>0</v>
      </c>
    </row>
    <row r="28" spans="1:9" ht="12">
      <c r="A28" s="24"/>
      <c r="B28" s="89" t="s">
        <v>626</v>
      </c>
      <c r="C28" s="35" t="s">
        <v>377</v>
      </c>
      <c r="D28" s="36"/>
      <c r="E28" s="27"/>
      <c r="F28" s="132"/>
      <c r="G28" s="132"/>
      <c r="H28" s="150"/>
      <c r="I28" s="28">
        <f t="shared" si="0"/>
      </c>
    </row>
    <row r="29" spans="1:9" ht="12">
      <c r="A29" s="24">
        <f>A27+1</f>
        <v>128</v>
      </c>
      <c r="B29" s="90"/>
      <c r="C29" s="35" t="s">
        <v>303</v>
      </c>
      <c r="D29" s="36" t="s">
        <v>8</v>
      </c>
      <c r="E29" s="38">
        <f>((44+6+10+26+13+5+20+9+13+4)*2)*1.2</f>
        <v>360</v>
      </c>
      <c r="F29" s="131"/>
      <c r="G29" s="131"/>
      <c r="H29" s="149"/>
      <c r="I29" s="28">
        <f t="shared" si="0"/>
        <v>0</v>
      </c>
    </row>
    <row r="30" spans="1:9" ht="73.5" customHeight="1">
      <c r="A30" s="24">
        <f>A29+1</f>
        <v>129</v>
      </c>
      <c r="B30" s="89" t="s">
        <v>603</v>
      </c>
      <c r="C30" s="35" t="s">
        <v>153</v>
      </c>
      <c r="D30" s="36" t="s">
        <v>21</v>
      </c>
      <c r="E30" s="38">
        <v>1</v>
      </c>
      <c r="F30" s="131"/>
      <c r="G30" s="131"/>
      <c r="H30" s="149"/>
      <c r="I30" s="28">
        <f t="shared" si="0"/>
        <v>0</v>
      </c>
    </row>
    <row r="31" spans="1:9" ht="15" customHeight="1">
      <c r="A31" s="24"/>
      <c r="B31" s="89" t="s">
        <v>604</v>
      </c>
      <c r="C31" s="35" t="s">
        <v>79</v>
      </c>
      <c r="D31" s="36"/>
      <c r="E31" s="38"/>
      <c r="F31" s="132"/>
      <c r="G31" s="132"/>
      <c r="H31" s="150"/>
      <c r="I31" s="28">
        <f t="shared" si="0"/>
      </c>
    </row>
    <row r="32" spans="1:9" ht="97.5" customHeight="1">
      <c r="A32" s="70">
        <f>A30+1</f>
        <v>130</v>
      </c>
      <c r="B32" s="111" t="s">
        <v>129</v>
      </c>
      <c r="C32" s="66" t="s">
        <v>199</v>
      </c>
      <c r="D32" s="71"/>
      <c r="E32" s="69"/>
      <c r="F32" s="136"/>
      <c r="G32" s="136"/>
      <c r="H32" s="147"/>
      <c r="I32" s="28">
        <f>IF(F32="",(IF(E32="","",E32*G34)),F32*G34)</f>
      </c>
    </row>
    <row r="33" spans="1:9" ht="96.75" customHeight="1">
      <c r="A33" s="76"/>
      <c r="B33" s="112"/>
      <c r="C33" s="77" t="s">
        <v>168</v>
      </c>
      <c r="D33" s="85"/>
      <c r="E33" s="80"/>
      <c r="F33" s="136"/>
      <c r="G33" s="136"/>
      <c r="H33" s="147"/>
      <c r="I33" s="28">
        <f t="shared" si="0"/>
      </c>
    </row>
    <row r="34" spans="1:9" ht="108.75" customHeight="1">
      <c r="A34" s="72"/>
      <c r="B34" s="113"/>
      <c r="C34" s="73" t="s">
        <v>222</v>
      </c>
      <c r="D34" s="74" t="s">
        <v>21</v>
      </c>
      <c r="E34" s="75">
        <v>1</v>
      </c>
      <c r="F34" s="131"/>
      <c r="G34" s="131"/>
      <c r="H34" s="149"/>
      <c r="I34" s="28">
        <f t="shared" si="0"/>
        <v>0</v>
      </c>
    </row>
    <row r="35" spans="1:9" ht="171" customHeight="1">
      <c r="A35" s="24">
        <f>A32+1</f>
        <v>131</v>
      </c>
      <c r="B35" s="91" t="s">
        <v>644</v>
      </c>
      <c r="C35" s="35" t="s">
        <v>221</v>
      </c>
      <c r="D35" s="36" t="s">
        <v>21</v>
      </c>
      <c r="E35" s="38">
        <v>7</v>
      </c>
      <c r="F35" s="131"/>
      <c r="G35" s="131"/>
      <c r="H35" s="149"/>
      <c r="I35" s="28">
        <f t="shared" si="0"/>
        <v>0</v>
      </c>
    </row>
    <row r="36" spans="1:9" ht="13.5" customHeight="1">
      <c r="A36" s="24"/>
      <c r="B36" s="114"/>
      <c r="C36" s="35"/>
      <c r="D36" s="36"/>
      <c r="E36" s="38"/>
      <c r="F36" s="132"/>
      <c r="G36" s="132"/>
      <c r="H36" s="150"/>
      <c r="I36" s="28">
        <f t="shared" si="0"/>
      </c>
    </row>
    <row r="37" spans="1:9" s="33" customFormat="1" ht="12">
      <c r="A37" s="24"/>
      <c r="B37" s="88" t="s">
        <v>502</v>
      </c>
      <c r="C37" s="25" t="s">
        <v>358</v>
      </c>
      <c r="D37" s="22"/>
      <c r="E37" s="26"/>
      <c r="F37" s="135"/>
      <c r="G37" s="135"/>
      <c r="H37" s="156"/>
      <c r="I37" s="28">
        <f t="shared" si="0"/>
      </c>
    </row>
    <row r="38" spans="1:9" s="33" customFormat="1" ht="13.5" customHeight="1">
      <c r="A38" s="24"/>
      <c r="B38" s="88"/>
      <c r="C38" s="25"/>
      <c r="D38" s="22"/>
      <c r="E38" s="26"/>
      <c r="F38" s="135"/>
      <c r="G38" s="135"/>
      <c r="H38" s="156"/>
      <c r="I38" s="28">
        <f t="shared" si="0"/>
      </c>
    </row>
    <row r="39" spans="1:9" ht="12">
      <c r="A39" s="24"/>
      <c r="B39" s="89" t="s">
        <v>503</v>
      </c>
      <c r="C39" s="35" t="s">
        <v>359</v>
      </c>
      <c r="D39" s="22"/>
      <c r="E39" s="26"/>
      <c r="F39" s="132"/>
      <c r="G39" s="132"/>
      <c r="H39" s="150"/>
      <c r="I39" s="28">
        <f t="shared" si="0"/>
      </c>
    </row>
    <row r="40" spans="1:9" ht="12">
      <c r="A40" s="24"/>
      <c r="B40" s="89" t="s">
        <v>504</v>
      </c>
      <c r="C40" s="35" t="s">
        <v>456</v>
      </c>
      <c r="D40" s="36"/>
      <c r="E40" s="38"/>
      <c r="F40" s="132"/>
      <c r="G40" s="132"/>
      <c r="H40" s="150"/>
      <c r="I40" s="28">
        <f t="shared" si="0"/>
      </c>
    </row>
    <row r="41" spans="1:9" ht="12">
      <c r="A41" s="24">
        <f>A35+1</f>
        <v>132</v>
      </c>
      <c r="B41" s="90"/>
      <c r="C41" s="35" t="s">
        <v>395</v>
      </c>
      <c r="D41" s="36" t="s">
        <v>8</v>
      </c>
      <c r="E41" s="38">
        <v>2.5</v>
      </c>
      <c r="F41" s="131"/>
      <c r="G41" s="131"/>
      <c r="H41" s="149"/>
      <c r="I41" s="28">
        <f t="shared" si="0"/>
        <v>0</v>
      </c>
    </row>
    <row r="42" spans="1:9" ht="13.5" customHeight="1">
      <c r="A42" s="24"/>
      <c r="B42" s="89"/>
      <c r="C42" s="35"/>
      <c r="D42" s="36"/>
      <c r="E42" s="38"/>
      <c r="F42" s="132"/>
      <c r="G42" s="132"/>
      <c r="H42" s="150"/>
      <c r="I42" s="28">
        <f t="shared" si="0"/>
      </c>
    </row>
    <row r="43" spans="1:9" s="33" customFormat="1" ht="12">
      <c r="A43" s="24"/>
      <c r="B43" s="88" t="s">
        <v>103</v>
      </c>
      <c r="C43" s="25" t="s">
        <v>397</v>
      </c>
      <c r="D43" s="22"/>
      <c r="E43" s="26"/>
      <c r="F43" s="135"/>
      <c r="G43" s="135"/>
      <c r="H43" s="156"/>
      <c r="I43" s="28">
        <f t="shared" si="0"/>
      </c>
    </row>
    <row r="44" spans="1:9" s="33" customFormat="1" ht="13.5" customHeight="1">
      <c r="A44" s="24"/>
      <c r="B44" s="88"/>
      <c r="C44" s="25"/>
      <c r="D44" s="22"/>
      <c r="E44" s="26"/>
      <c r="F44" s="135"/>
      <c r="G44" s="135"/>
      <c r="H44" s="156"/>
      <c r="I44" s="28">
        <f t="shared" si="0"/>
      </c>
    </row>
    <row r="45" spans="1:9" ht="12">
      <c r="A45" s="24"/>
      <c r="B45" s="89" t="s">
        <v>80</v>
      </c>
      <c r="C45" s="35" t="s">
        <v>371</v>
      </c>
      <c r="D45" s="22"/>
      <c r="E45" s="26"/>
      <c r="F45" s="132"/>
      <c r="G45" s="132"/>
      <c r="H45" s="150"/>
      <c r="I45" s="28">
        <f t="shared" si="0"/>
      </c>
    </row>
    <row r="46" spans="1:9" ht="12">
      <c r="A46" s="24"/>
      <c r="B46" s="89" t="s">
        <v>81</v>
      </c>
      <c r="C46" s="35" t="s">
        <v>372</v>
      </c>
      <c r="D46" s="36"/>
      <c r="E46" s="38"/>
      <c r="F46" s="132"/>
      <c r="G46" s="132"/>
      <c r="H46" s="150"/>
      <c r="I46" s="28">
        <f t="shared" si="0"/>
      </c>
    </row>
    <row r="47" spans="1:9" ht="13.5" customHeight="1">
      <c r="A47" s="24">
        <f>A41+1</f>
        <v>133</v>
      </c>
      <c r="B47" s="90"/>
      <c r="C47" s="35" t="s">
        <v>113</v>
      </c>
      <c r="D47" s="36" t="s">
        <v>21</v>
      </c>
      <c r="E47" s="38">
        <v>16</v>
      </c>
      <c r="F47" s="131"/>
      <c r="G47" s="131"/>
      <c r="H47" s="149"/>
      <c r="I47" s="28">
        <f t="shared" si="0"/>
        <v>0</v>
      </c>
    </row>
    <row r="48" spans="1:9" ht="12">
      <c r="A48" s="24">
        <f>A47+1</f>
        <v>134</v>
      </c>
      <c r="B48" s="90"/>
      <c r="C48" s="35" t="s">
        <v>273</v>
      </c>
      <c r="D48" s="36" t="s">
        <v>21</v>
      </c>
      <c r="E48" s="38">
        <v>1</v>
      </c>
      <c r="F48" s="131"/>
      <c r="G48" s="131"/>
      <c r="H48" s="149"/>
      <c r="I48" s="28">
        <f t="shared" si="0"/>
        <v>0</v>
      </c>
    </row>
    <row r="49" spans="1:9" ht="12">
      <c r="A49" s="24"/>
      <c r="B49" s="89" t="s">
        <v>506</v>
      </c>
      <c r="C49" s="35" t="s">
        <v>396</v>
      </c>
      <c r="D49" s="22"/>
      <c r="E49" s="38"/>
      <c r="F49" s="132"/>
      <c r="G49" s="132"/>
      <c r="H49" s="150"/>
      <c r="I49" s="28">
        <f t="shared" si="0"/>
      </c>
    </row>
    <row r="50" spans="1:9" ht="13.5" customHeight="1">
      <c r="A50" s="24"/>
      <c r="B50" s="89" t="s">
        <v>540</v>
      </c>
      <c r="C50" s="35" t="s">
        <v>486</v>
      </c>
      <c r="D50" s="36"/>
      <c r="E50" s="38"/>
      <c r="F50" s="132"/>
      <c r="G50" s="132"/>
      <c r="H50" s="150"/>
      <c r="I50" s="28">
        <f t="shared" si="0"/>
      </c>
    </row>
    <row r="51" spans="1:9" ht="12">
      <c r="A51" s="24">
        <f>A48+1</f>
        <v>135</v>
      </c>
      <c r="B51" s="90"/>
      <c r="C51" s="35" t="s">
        <v>589</v>
      </c>
      <c r="D51" s="36" t="s">
        <v>21</v>
      </c>
      <c r="E51" s="38">
        <v>1</v>
      </c>
      <c r="F51" s="131"/>
      <c r="G51" s="131"/>
      <c r="H51" s="149"/>
      <c r="I51" s="28">
        <f t="shared" si="0"/>
        <v>0</v>
      </c>
    </row>
    <row r="52" spans="1:9" ht="24">
      <c r="A52" s="24">
        <f>A51+1</f>
        <v>136</v>
      </c>
      <c r="B52" s="89" t="s">
        <v>541</v>
      </c>
      <c r="C52" s="35" t="s">
        <v>451</v>
      </c>
      <c r="D52" s="36" t="s">
        <v>21</v>
      </c>
      <c r="E52" s="38">
        <v>1</v>
      </c>
      <c r="F52" s="131"/>
      <c r="G52" s="131"/>
      <c r="H52" s="149"/>
      <c r="I52" s="28">
        <f>IF(F52="",(IF(E52="","",E52*G52)),F52*G52)</f>
        <v>0</v>
      </c>
    </row>
    <row r="53" spans="1:9" ht="12">
      <c r="A53" s="34">
        <f>A52+1</f>
        <v>137</v>
      </c>
      <c r="B53" s="89" t="s">
        <v>73</v>
      </c>
      <c r="C53" s="35" t="s">
        <v>452</v>
      </c>
      <c r="D53" s="36" t="s">
        <v>21</v>
      </c>
      <c r="E53" s="38">
        <v>1</v>
      </c>
      <c r="F53" s="131"/>
      <c r="G53" s="131"/>
      <c r="H53" s="149"/>
      <c r="I53" s="28">
        <f>IF(F53="",(IF(E53="","",E53*G53)),F53*G53)</f>
        <v>0</v>
      </c>
    </row>
    <row r="54" spans="1:9" ht="13.5" customHeight="1">
      <c r="A54" s="24"/>
      <c r="B54" s="89"/>
      <c r="C54" s="35"/>
      <c r="D54" s="36"/>
      <c r="E54" s="38"/>
      <c r="F54" s="132"/>
      <c r="G54" s="132"/>
      <c r="H54" s="150"/>
      <c r="I54" s="28">
        <f t="shared" si="0"/>
      </c>
    </row>
    <row r="55" spans="1:9" s="33" customFormat="1" ht="12">
      <c r="A55" s="24"/>
      <c r="B55" s="88" t="s">
        <v>74</v>
      </c>
      <c r="C55" s="25" t="s">
        <v>453</v>
      </c>
      <c r="D55" s="22"/>
      <c r="E55" s="38"/>
      <c r="F55" s="135"/>
      <c r="G55" s="135"/>
      <c r="H55" s="156"/>
      <c r="I55" s="28">
        <f t="shared" si="0"/>
      </c>
    </row>
    <row r="56" spans="1:9" s="33" customFormat="1" ht="13.5" customHeight="1">
      <c r="A56" s="24"/>
      <c r="B56" s="88"/>
      <c r="C56" s="25"/>
      <c r="D56" s="22"/>
      <c r="E56" s="38"/>
      <c r="F56" s="135"/>
      <c r="G56" s="135"/>
      <c r="H56" s="156"/>
      <c r="I56" s="28">
        <f t="shared" si="0"/>
      </c>
    </row>
    <row r="57" spans="1:9" ht="12">
      <c r="A57" s="24">
        <f>A53+1</f>
        <v>138</v>
      </c>
      <c r="B57" s="89" t="s">
        <v>639</v>
      </c>
      <c r="C57" s="35" t="s">
        <v>511</v>
      </c>
      <c r="D57" s="36" t="s">
        <v>8</v>
      </c>
      <c r="E57" s="38">
        <v>3</v>
      </c>
      <c r="F57" s="131"/>
      <c r="G57" s="131"/>
      <c r="H57" s="149"/>
      <c r="I57" s="28">
        <f t="shared" si="0"/>
        <v>0</v>
      </c>
    </row>
    <row r="58" spans="1:9" ht="24">
      <c r="A58" s="24">
        <f>A57+1</f>
        <v>139</v>
      </c>
      <c r="B58" s="89" t="s">
        <v>485</v>
      </c>
      <c r="C58" s="35" t="s">
        <v>146</v>
      </c>
      <c r="D58" s="36" t="s">
        <v>8</v>
      </c>
      <c r="E58" s="38">
        <v>12.5</v>
      </c>
      <c r="F58" s="131"/>
      <c r="G58" s="131"/>
      <c r="H58" s="149"/>
      <c r="I58" s="28">
        <f t="shared" si="0"/>
        <v>0</v>
      </c>
    </row>
    <row r="59" spans="1:9" ht="12">
      <c r="A59" s="24">
        <f>A58+1</f>
        <v>140</v>
      </c>
      <c r="B59" s="90"/>
      <c r="C59" s="35" t="s">
        <v>38</v>
      </c>
      <c r="D59" s="36" t="s">
        <v>8</v>
      </c>
      <c r="E59" s="38">
        <f>E58+E57</f>
        <v>15.5</v>
      </c>
      <c r="F59" s="131"/>
      <c r="G59" s="131"/>
      <c r="H59" s="149"/>
      <c r="I59" s="28">
        <f t="shared" si="0"/>
        <v>0</v>
      </c>
    </row>
    <row r="60" spans="1:9" ht="13.5" customHeight="1">
      <c r="A60" s="24"/>
      <c r="B60" s="89"/>
      <c r="C60" s="35"/>
      <c r="D60" s="36"/>
      <c r="E60" s="38"/>
      <c r="F60" s="132"/>
      <c r="G60" s="132"/>
      <c r="H60" s="150"/>
      <c r="I60" s="28">
        <f t="shared" si="0"/>
      </c>
    </row>
    <row r="61" spans="1:9" s="33" customFormat="1" ht="12">
      <c r="A61" s="24"/>
      <c r="B61" s="88" t="s">
        <v>640</v>
      </c>
      <c r="C61" s="25" t="s">
        <v>512</v>
      </c>
      <c r="D61" s="22"/>
      <c r="E61" s="38"/>
      <c r="F61" s="135"/>
      <c r="G61" s="135"/>
      <c r="H61" s="156"/>
      <c r="I61" s="28">
        <f t="shared" si="0"/>
      </c>
    </row>
    <row r="62" spans="1:9" s="33" customFormat="1" ht="13.5" customHeight="1">
      <c r="A62" s="24"/>
      <c r="B62" s="88"/>
      <c r="C62" s="25"/>
      <c r="D62" s="22"/>
      <c r="E62" s="38"/>
      <c r="F62" s="135"/>
      <c r="G62" s="135"/>
      <c r="H62" s="156"/>
      <c r="I62" s="28">
        <f t="shared" si="0"/>
      </c>
    </row>
    <row r="63" spans="1:9" ht="49.5" customHeight="1">
      <c r="A63" s="24">
        <f>A59+1</f>
        <v>141</v>
      </c>
      <c r="B63" s="89" t="s">
        <v>76</v>
      </c>
      <c r="C63" s="35" t="s">
        <v>231</v>
      </c>
      <c r="D63" s="36" t="s">
        <v>21</v>
      </c>
      <c r="E63" s="38">
        <v>12</v>
      </c>
      <c r="F63" s="131"/>
      <c r="G63" s="131"/>
      <c r="H63" s="149"/>
      <c r="I63" s="28">
        <f t="shared" si="0"/>
        <v>0</v>
      </c>
    </row>
    <row r="64" spans="1:9" ht="39" customHeight="1">
      <c r="A64" s="24">
        <f>A63+1</f>
        <v>142</v>
      </c>
      <c r="B64" s="89" t="s">
        <v>67</v>
      </c>
      <c r="C64" s="35" t="s">
        <v>61</v>
      </c>
      <c r="D64" s="36" t="s">
        <v>21</v>
      </c>
      <c r="E64" s="38">
        <v>4</v>
      </c>
      <c r="F64" s="131"/>
      <c r="G64" s="131"/>
      <c r="H64" s="149"/>
      <c r="I64" s="28">
        <f t="shared" si="0"/>
        <v>0</v>
      </c>
    </row>
    <row r="65" spans="1:9" ht="13.5" customHeight="1">
      <c r="A65" s="24"/>
      <c r="B65" s="89"/>
      <c r="C65" s="35"/>
      <c r="D65" s="36"/>
      <c r="E65" s="38"/>
      <c r="F65" s="132"/>
      <c r="G65" s="132"/>
      <c r="H65" s="150"/>
      <c r="I65" s="28">
        <f t="shared" si="0"/>
      </c>
    </row>
    <row r="66" spans="1:9" s="33" customFormat="1" ht="12">
      <c r="A66" s="24"/>
      <c r="B66" s="88" t="s">
        <v>641</v>
      </c>
      <c r="C66" s="25" t="s">
        <v>513</v>
      </c>
      <c r="D66" s="22"/>
      <c r="E66" s="38"/>
      <c r="F66" s="135"/>
      <c r="G66" s="135"/>
      <c r="H66" s="156"/>
      <c r="I66" s="28">
        <f t="shared" si="0"/>
      </c>
    </row>
    <row r="67" spans="1:9" s="33" customFormat="1" ht="13.5" customHeight="1">
      <c r="A67" s="24"/>
      <c r="B67" s="88"/>
      <c r="C67" s="25"/>
      <c r="D67" s="22"/>
      <c r="E67" s="38"/>
      <c r="F67" s="135"/>
      <c r="G67" s="135"/>
      <c r="H67" s="156"/>
      <c r="I67" s="28">
        <f t="shared" si="0"/>
      </c>
    </row>
    <row r="68" spans="1:9" ht="12">
      <c r="A68" s="24"/>
      <c r="B68" s="89" t="s">
        <v>642</v>
      </c>
      <c r="C68" s="35" t="s">
        <v>514</v>
      </c>
      <c r="D68" s="22"/>
      <c r="E68" s="38"/>
      <c r="F68" s="132"/>
      <c r="G68" s="132"/>
      <c r="H68" s="150"/>
      <c r="I68" s="28">
        <f t="shared" si="0"/>
      </c>
    </row>
    <row r="69" spans="1:9" ht="12">
      <c r="A69" s="24"/>
      <c r="B69" s="89" t="s">
        <v>643</v>
      </c>
      <c r="C69" s="35" t="s">
        <v>558</v>
      </c>
      <c r="D69" s="36"/>
      <c r="E69" s="38"/>
      <c r="F69" s="132"/>
      <c r="G69" s="132"/>
      <c r="H69" s="150"/>
      <c r="I69" s="28">
        <f t="shared" si="0"/>
      </c>
    </row>
    <row r="70" spans="1:9" ht="12">
      <c r="A70" s="24">
        <f>A64+1</f>
        <v>143</v>
      </c>
      <c r="B70" s="90"/>
      <c r="C70" s="35" t="s">
        <v>299</v>
      </c>
      <c r="D70" s="36" t="s">
        <v>21</v>
      </c>
      <c r="E70" s="38">
        <v>1</v>
      </c>
      <c r="F70" s="131"/>
      <c r="G70" s="131"/>
      <c r="H70" s="149"/>
      <c r="I70" s="28">
        <f t="shared" si="0"/>
        <v>0</v>
      </c>
    </row>
    <row r="71" spans="1:9" ht="12">
      <c r="A71" s="24"/>
      <c r="B71" s="89" t="s">
        <v>505</v>
      </c>
      <c r="C71" s="35" t="s">
        <v>406</v>
      </c>
      <c r="D71" s="36"/>
      <c r="E71" s="38"/>
      <c r="F71" s="132"/>
      <c r="G71" s="132"/>
      <c r="H71" s="150"/>
      <c r="I71" s="28">
        <f aca="true" t="shared" si="1" ref="I71:I77">IF(F71="",(IF(E71="","",E71*G71)),F71*G71)</f>
      </c>
    </row>
    <row r="72" spans="1:9" ht="12">
      <c r="A72" s="24">
        <f>A70+1</f>
        <v>144</v>
      </c>
      <c r="B72" s="90"/>
      <c r="C72" s="35" t="s">
        <v>557</v>
      </c>
      <c r="D72" s="36" t="s">
        <v>21</v>
      </c>
      <c r="E72" s="38">
        <v>1</v>
      </c>
      <c r="F72" s="131"/>
      <c r="G72" s="131"/>
      <c r="H72" s="149"/>
      <c r="I72" s="28">
        <f t="shared" si="1"/>
        <v>0</v>
      </c>
    </row>
    <row r="73" spans="1:9" ht="12">
      <c r="A73" s="24">
        <f>A72+1</f>
        <v>145</v>
      </c>
      <c r="B73" s="90"/>
      <c r="C73" s="35" t="s">
        <v>336</v>
      </c>
      <c r="D73" s="36" t="s">
        <v>21</v>
      </c>
      <c r="E73" s="38">
        <v>1</v>
      </c>
      <c r="F73" s="131"/>
      <c r="G73" s="131"/>
      <c r="H73" s="149"/>
      <c r="I73" s="28">
        <f t="shared" si="1"/>
        <v>0</v>
      </c>
    </row>
    <row r="74" spans="1:9" ht="13.5" customHeight="1">
      <c r="A74" s="24"/>
      <c r="B74" s="90"/>
      <c r="C74" s="35"/>
      <c r="D74" s="36"/>
      <c r="E74" s="38"/>
      <c r="F74" s="132"/>
      <c r="G74" s="132"/>
      <c r="H74" s="150"/>
      <c r="I74" s="28">
        <f t="shared" si="1"/>
      </c>
    </row>
    <row r="75" spans="1:9" s="33" customFormat="1" ht="12">
      <c r="A75" s="24"/>
      <c r="B75" s="88" t="s">
        <v>507</v>
      </c>
      <c r="C75" s="25" t="s">
        <v>387</v>
      </c>
      <c r="D75" s="22"/>
      <c r="E75" s="26"/>
      <c r="F75" s="135"/>
      <c r="G75" s="135"/>
      <c r="H75" s="156"/>
      <c r="I75" s="28">
        <f t="shared" si="1"/>
      </c>
    </row>
    <row r="76" spans="1:9" ht="12">
      <c r="A76" s="24"/>
      <c r="B76" s="89" t="s">
        <v>508</v>
      </c>
      <c r="C76" s="35" t="s">
        <v>4</v>
      </c>
      <c r="D76" s="22"/>
      <c r="E76" s="26"/>
      <c r="F76" s="132"/>
      <c r="G76" s="132"/>
      <c r="H76" s="150"/>
      <c r="I76" s="28">
        <f t="shared" si="1"/>
      </c>
    </row>
    <row r="77" spans="1:9" ht="12">
      <c r="A77" s="24">
        <f>A73+1</f>
        <v>146</v>
      </c>
      <c r="B77" s="90"/>
      <c r="C77" s="35" t="s">
        <v>329</v>
      </c>
      <c r="D77" s="36" t="s">
        <v>21</v>
      </c>
      <c r="E77" s="38">
        <v>1</v>
      </c>
      <c r="F77" s="131"/>
      <c r="G77" s="131"/>
      <c r="H77" s="149"/>
      <c r="I77" s="28">
        <f t="shared" si="1"/>
        <v>0</v>
      </c>
    </row>
    <row r="78" spans="1:9" ht="13.5" customHeight="1">
      <c r="A78" s="24"/>
      <c r="B78" s="90"/>
      <c r="C78" s="35"/>
      <c r="D78" s="36"/>
      <c r="E78" s="38"/>
      <c r="F78" s="126"/>
      <c r="G78" s="132"/>
      <c r="H78" s="147"/>
      <c r="I78" s="28"/>
    </row>
    <row r="79" spans="1:9" s="33" customFormat="1" ht="12">
      <c r="A79" s="24"/>
      <c r="B79" s="94"/>
      <c r="C79" s="25" t="s">
        <v>304</v>
      </c>
      <c r="D79" s="22"/>
      <c r="E79" s="26"/>
      <c r="F79" s="125"/>
      <c r="G79" s="135"/>
      <c r="H79" s="148"/>
      <c r="I79" s="32">
        <f>SUM(I3:I77)</f>
        <v>0</v>
      </c>
    </row>
    <row r="80" ht="12">
      <c r="I80" s="54"/>
    </row>
    <row r="81" ht="12">
      <c r="I81" s="54"/>
    </row>
    <row r="82" ht="12">
      <c r="I82" s="54"/>
    </row>
    <row r="83" ht="12">
      <c r="I83" s="54"/>
    </row>
    <row r="84" spans="9:43" ht="57.75" customHeight="1">
      <c r="I84" s="54"/>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row>
    <row r="85" spans="9:43" ht="12">
      <c r="I85" s="54"/>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row>
    <row r="86" spans="9:43" ht="12">
      <c r="I86" s="54"/>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row>
    <row r="87" spans="9:43" ht="12">
      <c r="I87" s="54"/>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row>
    <row r="89" ht="172.5" customHeight="1"/>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r:id="rId1"/>
  <headerFooter alignWithMargins="0">
    <oddHeader>&amp;Lmetzen project &amp; management&amp;RLV Neumarkt Vill - WOBI
28-09-2010</oddHeader>
    <oddFooter>&amp;R&amp;A</oddFooter>
  </headerFooter>
</worksheet>
</file>

<file path=xl/worksheets/sheet3.xml><?xml version="1.0" encoding="utf-8"?>
<worksheet xmlns="http://schemas.openxmlformats.org/spreadsheetml/2006/main" xmlns:r="http://schemas.openxmlformats.org/officeDocument/2006/relationships">
  <dimension ref="A1:I39"/>
  <sheetViews>
    <sheetView zoomScaleSheetLayoutView="125" workbookViewId="0" topLeftCell="A1">
      <selection activeCell="I88" sqref="I88"/>
    </sheetView>
  </sheetViews>
  <sheetFormatPr defaultColWidth="11.421875" defaultRowHeight="12.75"/>
  <cols>
    <col min="1" max="1" width="4.421875" style="42" customWidth="1"/>
    <col min="2" max="2" width="8.7109375" style="96" customWidth="1"/>
    <col min="3" max="3" width="59.28125" style="47" customWidth="1"/>
    <col min="4" max="4" width="4.7109375" style="48" customWidth="1"/>
    <col min="5" max="5" width="8.8515625" style="49" customWidth="1"/>
    <col min="6" max="6" width="7.8515625" style="127" customWidth="1"/>
    <col min="7" max="7" width="8.140625" style="142" customWidth="1"/>
    <col min="8" max="8" width="13.28125" style="153" customWidth="1"/>
    <col min="9" max="9" width="11.7109375" style="50" customWidth="1"/>
    <col min="10" max="16384" width="11.421875" style="29" customWidth="1"/>
  </cols>
  <sheetData>
    <row r="1" spans="1:9" s="20" customFormat="1" ht="27.75" customHeight="1">
      <c r="A1" s="16"/>
      <c r="B1" s="17" t="s">
        <v>432</v>
      </c>
      <c r="C1" s="17" t="s">
        <v>433</v>
      </c>
      <c r="D1" s="17" t="s">
        <v>178</v>
      </c>
      <c r="E1" s="18" t="s">
        <v>434</v>
      </c>
      <c r="F1" s="124" t="s">
        <v>194</v>
      </c>
      <c r="G1" s="124" t="s">
        <v>195</v>
      </c>
      <c r="H1" s="145" t="s">
        <v>196</v>
      </c>
      <c r="I1" s="19" t="s">
        <v>34</v>
      </c>
    </row>
    <row r="2" spans="1:9" s="20" customFormat="1" ht="13.5" customHeight="1">
      <c r="A2" s="16"/>
      <c r="B2" s="86"/>
      <c r="C2" s="21"/>
      <c r="D2" s="22"/>
      <c r="E2" s="18"/>
      <c r="F2" s="124"/>
      <c r="G2" s="134"/>
      <c r="H2" s="146"/>
      <c r="I2" s="23"/>
    </row>
    <row r="3" spans="1:9" s="33" customFormat="1" ht="12">
      <c r="A3" s="30"/>
      <c r="B3" s="88" t="s">
        <v>14</v>
      </c>
      <c r="C3" s="25" t="s">
        <v>404</v>
      </c>
      <c r="D3" s="22"/>
      <c r="E3" s="26"/>
      <c r="F3" s="135"/>
      <c r="G3" s="135"/>
      <c r="H3" s="156"/>
      <c r="I3" s="28"/>
    </row>
    <row r="4" spans="1:9" s="33" customFormat="1" ht="13.5" customHeight="1">
      <c r="A4" s="30"/>
      <c r="B4" s="88"/>
      <c r="C4" s="25"/>
      <c r="D4" s="22"/>
      <c r="E4" s="26"/>
      <c r="F4" s="135"/>
      <c r="G4" s="135"/>
      <c r="H4" s="156"/>
      <c r="I4" s="28"/>
    </row>
    <row r="5" spans="1:9" s="33" customFormat="1" ht="12">
      <c r="A5" s="30"/>
      <c r="B5" s="88" t="s">
        <v>15</v>
      </c>
      <c r="C5" s="25" t="s">
        <v>405</v>
      </c>
      <c r="D5" s="22"/>
      <c r="E5" s="26"/>
      <c r="F5" s="135"/>
      <c r="G5" s="135"/>
      <c r="H5" s="156"/>
      <c r="I5" s="28"/>
    </row>
    <row r="6" spans="1:9" s="33" customFormat="1" ht="13.5" customHeight="1">
      <c r="A6" s="30"/>
      <c r="B6" s="88"/>
      <c r="C6" s="25"/>
      <c r="D6" s="22"/>
      <c r="E6" s="26"/>
      <c r="F6" s="135"/>
      <c r="G6" s="135"/>
      <c r="H6" s="156"/>
      <c r="I6" s="28">
        <f>IF(F6="",(IF(E6="","",E6*G6)),F6*G6)</f>
      </c>
    </row>
    <row r="7" spans="1:9" ht="12">
      <c r="A7" s="24">
        <f>'03_Schlosserarbeiten'!A77+1</f>
        <v>147</v>
      </c>
      <c r="B7" s="89" t="s">
        <v>529</v>
      </c>
      <c r="C7" s="35" t="s">
        <v>390</v>
      </c>
      <c r="D7" s="36" t="s">
        <v>8</v>
      </c>
      <c r="E7" s="38">
        <v>1900</v>
      </c>
      <c r="F7" s="131"/>
      <c r="G7" s="131"/>
      <c r="H7" s="149"/>
      <c r="I7" s="28">
        <f>IF(F7="",(IF(E7="","",E7*G7)),F7*G7)</f>
        <v>0</v>
      </c>
    </row>
    <row r="8" spans="1:9" ht="12" customHeight="1">
      <c r="A8" s="24">
        <f>A7+1</f>
        <v>148</v>
      </c>
      <c r="B8" s="89" t="s">
        <v>610</v>
      </c>
      <c r="C8" s="35" t="s">
        <v>257</v>
      </c>
      <c r="D8" s="36" t="s">
        <v>8</v>
      </c>
      <c r="E8" s="38">
        <v>3600</v>
      </c>
      <c r="F8" s="131"/>
      <c r="G8" s="131"/>
      <c r="H8" s="149"/>
      <c r="I8" s="28">
        <f aca="true" t="shared" si="0" ref="I8:I24">IF(F8="",(IF(E8="","",E8*G8)),F8*G8)</f>
        <v>0</v>
      </c>
    </row>
    <row r="9" spans="1:9" ht="12">
      <c r="A9" s="24">
        <f>A8+1</f>
        <v>149</v>
      </c>
      <c r="B9" s="89" t="s">
        <v>326</v>
      </c>
      <c r="C9" s="35" t="s">
        <v>325</v>
      </c>
      <c r="D9" s="36" t="s">
        <v>8</v>
      </c>
      <c r="E9" s="38">
        <v>160</v>
      </c>
      <c r="F9" s="131"/>
      <c r="G9" s="131"/>
      <c r="H9" s="149"/>
      <c r="I9" s="28">
        <f t="shared" si="0"/>
        <v>0</v>
      </c>
    </row>
    <row r="10" spans="1:9" ht="13.5" customHeight="1">
      <c r="A10" s="24"/>
      <c r="B10" s="89" t="s">
        <v>75</v>
      </c>
      <c r="C10" s="35" t="s">
        <v>260</v>
      </c>
      <c r="D10" s="36"/>
      <c r="E10" s="38"/>
      <c r="F10" s="132"/>
      <c r="G10" s="132"/>
      <c r="H10" s="150"/>
      <c r="I10" s="28">
        <f t="shared" si="0"/>
      </c>
    </row>
    <row r="11" spans="1:9" ht="12">
      <c r="A11" s="24">
        <f>A9+1</f>
        <v>150</v>
      </c>
      <c r="B11" s="90"/>
      <c r="C11" s="35" t="s">
        <v>454</v>
      </c>
      <c r="D11" s="36" t="s">
        <v>8</v>
      </c>
      <c r="E11" s="27">
        <v>1000</v>
      </c>
      <c r="F11" s="131"/>
      <c r="G11" s="131"/>
      <c r="H11" s="149"/>
      <c r="I11" s="28">
        <f t="shared" si="0"/>
        <v>0</v>
      </c>
    </row>
    <row r="12" spans="1:9" ht="24">
      <c r="A12" s="24">
        <f>A11+1</f>
        <v>151</v>
      </c>
      <c r="B12" s="89" t="s">
        <v>77</v>
      </c>
      <c r="C12" s="35" t="s">
        <v>243</v>
      </c>
      <c r="D12" s="36" t="s">
        <v>8</v>
      </c>
      <c r="E12" s="38">
        <v>155</v>
      </c>
      <c r="F12" s="131"/>
      <c r="G12" s="131"/>
      <c r="H12" s="149"/>
      <c r="I12" s="28">
        <f t="shared" si="0"/>
        <v>0</v>
      </c>
    </row>
    <row r="13" spans="1:9" ht="13.5" customHeight="1">
      <c r="A13" s="24"/>
      <c r="B13" s="89"/>
      <c r="C13" s="35"/>
      <c r="D13" s="36"/>
      <c r="E13" s="38"/>
      <c r="F13" s="132"/>
      <c r="G13" s="132"/>
      <c r="H13" s="150"/>
      <c r="I13" s="28">
        <f t="shared" si="0"/>
      </c>
    </row>
    <row r="14" spans="1:9" s="33" customFormat="1" ht="12">
      <c r="A14" s="30"/>
      <c r="B14" s="88" t="s">
        <v>611</v>
      </c>
      <c r="C14" s="25" t="s">
        <v>418</v>
      </c>
      <c r="D14" s="22"/>
      <c r="E14" s="38"/>
      <c r="F14" s="135"/>
      <c r="G14" s="135"/>
      <c r="H14" s="156"/>
      <c r="I14" s="28">
        <f t="shared" si="0"/>
      </c>
    </row>
    <row r="15" spans="1:9" s="33" customFormat="1" ht="13.5" customHeight="1">
      <c r="A15" s="30"/>
      <c r="B15" s="88"/>
      <c r="C15" s="25"/>
      <c r="D15" s="22"/>
      <c r="E15" s="38"/>
      <c r="F15" s="135"/>
      <c r="G15" s="135"/>
      <c r="H15" s="156"/>
      <c r="I15" s="28">
        <f t="shared" si="0"/>
      </c>
    </row>
    <row r="16" spans="1:9" ht="12">
      <c r="A16" s="24"/>
      <c r="B16" s="89" t="s">
        <v>18</v>
      </c>
      <c r="C16" s="35" t="s">
        <v>392</v>
      </c>
      <c r="D16" s="36"/>
      <c r="E16" s="38"/>
      <c r="F16" s="132"/>
      <c r="G16" s="132"/>
      <c r="H16" s="150"/>
      <c r="I16" s="28">
        <f t="shared" si="0"/>
      </c>
    </row>
    <row r="17" spans="1:9" ht="13.5" customHeight="1">
      <c r="A17" s="24">
        <f>A12+1</f>
        <v>152</v>
      </c>
      <c r="B17" s="90"/>
      <c r="C17" s="35" t="s">
        <v>157</v>
      </c>
      <c r="D17" s="36" t="s">
        <v>8</v>
      </c>
      <c r="E17" s="27">
        <v>100</v>
      </c>
      <c r="F17" s="131"/>
      <c r="G17" s="131"/>
      <c r="H17" s="149"/>
      <c r="I17" s="28">
        <f t="shared" si="0"/>
        <v>0</v>
      </c>
    </row>
    <row r="18" spans="1:9" ht="12">
      <c r="A18" s="24"/>
      <c r="B18" s="89" t="s">
        <v>187</v>
      </c>
      <c r="C18" s="35" t="s">
        <v>131</v>
      </c>
      <c r="D18" s="36"/>
      <c r="E18" s="38"/>
      <c r="F18" s="132"/>
      <c r="G18" s="132"/>
      <c r="H18" s="150"/>
      <c r="I18" s="28">
        <f t="shared" si="0"/>
      </c>
    </row>
    <row r="19" spans="1:9" ht="39" customHeight="1">
      <c r="A19" s="82">
        <f>A17+1</f>
        <v>153</v>
      </c>
      <c r="B19" s="90"/>
      <c r="C19" s="35" t="s">
        <v>160</v>
      </c>
      <c r="D19" s="36" t="s">
        <v>8</v>
      </c>
      <c r="E19" s="27">
        <v>150</v>
      </c>
      <c r="F19" s="131"/>
      <c r="G19" s="131"/>
      <c r="H19" s="149"/>
      <c r="I19" s="28">
        <f t="shared" si="0"/>
        <v>0</v>
      </c>
    </row>
    <row r="20" spans="1:9" ht="13.5" customHeight="1">
      <c r="A20" s="24"/>
      <c r="B20" s="90"/>
      <c r="C20" s="35"/>
      <c r="D20" s="36"/>
      <c r="E20" s="38"/>
      <c r="F20" s="132"/>
      <c r="G20" s="132"/>
      <c r="H20" s="150"/>
      <c r="I20" s="28">
        <f t="shared" si="0"/>
      </c>
    </row>
    <row r="21" spans="1:9" s="33" customFormat="1" ht="15" customHeight="1">
      <c r="A21" s="30"/>
      <c r="B21" s="88" t="s">
        <v>526</v>
      </c>
      <c r="C21" s="25" t="s">
        <v>531</v>
      </c>
      <c r="D21" s="22"/>
      <c r="E21" s="38"/>
      <c r="F21" s="135"/>
      <c r="G21" s="135"/>
      <c r="H21" s="156"/>
      <c r="I21" s="28">
        <f t="shared" si="0"/>
      </c>
    </row>
    <row r="22" spans="1:9" s="33" customFormat="1" ht="13.5" customHeight="1">
      <c r="A22" s="30"/>
      <c r="B22" s="88"/>
      <c r="C22" s="25"/>
      <c r="D22" s="22"/>
      <c r="E22" s="38"/>
      <c r="F22" s="135"/>
      <c r="G22" s="135"/>
      <c r="H22" s="156"/>
      <c r="I22" s="28">
        <f t="shared" si="0"/>
      </c>
    </row>
    <row r="23" spans="1:9" ht="12">
      <c r="A23" s="24">
        <f>A19+1</f>
        <v>154</v>
      </c>
      <c r="B23" s="89" t="s">
        <v>527</v>
      </c>
      <c r="C23" s="35" t="s">
        <v>240</v>
      </c>
      <c r="D23" s="36" t="s">
        <v>426</v>
      </c>
      <c r="E23" s="38">
        <v>140</v>
      </c>
      <c r="F23" s="131"/>
      <c r="G23" s="131"/>
      <c r="H23" s="149"/>
      <c r="I23" s="28">
        <f t="shared" si="0"/>
        <v>0</v>
      </c>
    </row>
    <row r="24" spans="1:9" ht="12">
      <c r="A24" s="24">
        <f>A23+1</f>
        <v>155</v>
      </c>
      <c r="B24" s="89" t="s">
        <v>528</v>
      </c>
      <c r="C24" s="35" t="s">
        <v>532</v>
      </c>
      <c r="D24" s="36" t="s">
        <v>21</v>
      </c>
      <c r="E24" s="38">
        <v>6</v>
      </c>
      <c r="F24" s="131"/>
      <c r="G24" s="131"/>
      <c r="H24" s="149"/>
      <c r="I24" s="28">
        <f t="shared" si="0"/>
        <v>0</v>
      </c>
    </row>
    <row r="25" spans="1:9" ht="13.5" customHeight="1">
      <c r="A25" s="24"/>
      <c r="B25" s="90"/>
      <c r="C25" s="35"/>
      <c r="D25" s="36"/>
      <c r="E25" s="38"/>
      <c r="F25" s="126"/>
      <c r="G25" s="132"/>
      <c r="H25" s="147"/>
      <c r="I25" s="28"/>
    </row>
    <row r="26" spans="1:9" s="33" customFormat="1" ht="12">
      <c r="A26" s="30"/>
      <c r="B26" s="94"/>
      <c r="C26" s="25" t="s">
        <v>304</v>
      </c>
      <c r="D26" s="22"/>
      <c r="E26" s="26"/>
      <c r="F26" s="125"/>
      <c r="G26" s="135"/>
      <c r="H26" s="148"/>
      <c r="I26" s="32">
        <f>SUM(I3:I24)</f>
        <v>0</v>
      </c>
    </row>
    <row r="27" spans="1:9" s="33" customFormat="1" ht="12">
      <c r="A27" s="83"/>
      <c r="B27" s="102"/>
      <c r="C27" s="59"/>
      <c r="D27" s="60"/>
      <c r="E27" s="61"/>
      <c r="F27" s="128"/>
      <c r="G27" s="143"/>
      <c r="H27" s="157"/>
      <c r="I27" s="62"/>
    </row>
    <row r="28" spans="1:9" s="33" customFormat="1" ht="12">
      <c r="A28" s="83"/>
      <c r="B28" s="102"/>
      <c r="C28" s="59"/>
      <c r="D28" s="60"/>
      <c r="E28" s="61"/>
      <c r="F28" s="128"/>
      <c r="G28" s="143"/>
      <c r="H28" s="157"/>
      <c r="I28" s="62"/>
    </row>
    <row r="29" spans="1:9" s="33" customFormat="1" ht="12">
      <c r="A29" s="83"/>
      <c r="B29" s="102"/>
      <c r="C29" s="59"/>
      <c r="D29" s="60"/>
      <c r="E29" s="61"/>
      <c r="F29" s="128"/>
      <c r="G29" s="143"/>
      <c r="H29" s="157"/>
      <c r="I29" s="62"/>
    </row>
    <row r="30" spans="1:9" s="33" customFormat="1" ht="12">
      <c r="A30" s="83"/>
      <c r="B30" s="102"/>
      <c r="C30" s="59"/>
      <c r="D30" s="60"/>
      <c r="E30" s="61"/>
      <c r="F30" s="128"/>
      <c r="G30" s="143"/>
      <c r="H30" s="157"/>
      <c r="I30" s="62"/>
    </row>
    <row r="31" spans="1:9" s="33" customFormat="1" ht="12">
      <c r="A31" s="83"/>
      <c r="B31" s="102"/>
      <c r="C31" s="59"/>
      <c r="D31" s="60"/>
      <c r="E31" s="61"/>
      <c r="F31" s="128"/>
      <c r="G31" s="143"/>
      <c r="H31" s="157"/>
      <c r="I31" s="62"/>
    </row>
    <row r="32" spans="1:9" s="33" customFormat="1" ht="12">
      <c r="A32" s="83"/>
      <c r="B32" s="102"/>
      <c r="C32" s="59"/>
      <c r="D32" s="60"/>
      <c r="E32" s="61"/>
      <c r="F32" s="128"/>
      <c r="G32" s="143"/>
      <c r="H32" s="157"/>
      <c r="I32" s="62"/>
    </row>
    <row r="33" spans="1:9" s="33" customFormat="1" ht="12">
      <c r="A33" s="83"/>
      <c r="B33" s="102"/>
      <c r="C33" s="59"/>
      <c r="D33" s="60"/>
      <c r="E33" s="61"/>
      <c r="F33" s="128"/>
      <c r="G33" s="143"/>
      <c r="H33" s="157"/>
      <c r="I33" s="62"/>
    </row>
    <row r="34" spans="1:9" s="33" customFormat="1" ht="12">
      <c r="A34" s="83"/>
      <c r="B34" s="102"/>
      <c r="C34" s="59"/>
      <c r="D34" s="60"/>
      <c r="E34" s="61"/>
      <c r="F34" s="128"/>
      <c r="G34" s="143"/>
      <c r="H34" s="157"/>
      <c r="I34" s="62"/>
    </row>
    <row r="39" spans="1:9" ht="12">
      <c r="A39" s="51"/>
      <c r="B39" s="97"/>
      <c r="C39" s="52"/>
      <c r="D39" s="53"/>
      <c r="G39" s="127"/>
      <c r="H39" s="154"/>
      <c r="I39" s="84"/>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r:id="rId1"/>
  <headerFooter alignWithMargins="0">
    <oddHeader>&amp;Lmetzen project &amp; management&amp;RLV Neumarkt Vill - WOBI
28-09-2010</oddHeader>
    <oddFooter>&amp;R&amp;A</oddFooter>
  </headerFooter>
</worksheet>
</file>

<file path=xl/worksheets/sheet4.xml><?xml version="1.0" encoding="utf-8"?>
<worksheet xmlns="http://schemas.openxmlformats.org/spreadsheetml/2006/main" xmlns:r="http://schemas.openxmlformats.org/officeDocument/2006/relationships">
  <dimension ref="A1:I68"/>
  <sheetViews>
    <sheetView zoomScaleSheetLayoutView="125" workbookViewId="0" topLeftCell="A31">
      <selection activeCell="G90" sqref="G90"/>
    </sheetView>
  </sheetViews>
  <sheetFormatPr defaultColWidth="11.421875" defaultRowHeight="12.75"/>
  <cols>
    <col min="1" max="1" width="4.421875" style="42" customWidth="1"/>
    <col min="2" max="2" width="8.7109375" style="96" customWidth="1"/>
    <col min="3" max="3" width="59.28125" style="47" customWidth="1"/>
    <col min="4" max="4" width="4.7109375" style="48" customWidth="1"/>
    <col min="5" max="5" width="8.8515625" style="49" customWidth="1"/>
    <col min="6" max="6" width="7.8515625" style="127" customWidth="1"/>
    <col min="7" max="7" width="8.140625" style="142" customWidth="1"/>
    <col min="8" max="8" width="13.28125" style="153" customWidth="1"/>
    <col min="9" max="9" width="11.7109375" style="50" customWidth="1"/>
    <col min="10" max="16384" width="11.421875" style="29" customWidth="1"/>
  </cols>
  <sheetData>
    <row r="1" spans="1:9" s="20" customFormat="1" ht="27.75" customHeight="1">
      <c r="A1" s="16"/>
      <c r="B1" s="17" t="s">
        <v>432</v>
      </c>
      <c r="C1" s="17" t="s">
        <v>433</v>
      </c>
      <c r="D1" s="17" t="s">
        <v>178</v>
      </c>
      <c r="E1" s="18" t="s">
        <v>434</v>
      </c>
      <c r="F1" s="124" t="s">
        <v>194</v>
      </c>
      <c r="G1" s="124" t="s">
        <v>195</v>
      </c>
      <c r="H1" s="145" t="s">
        <v>196</v>
      </c>
      <c r="I1" s="19" t="s">
        <v>34</v>
      </c>
    </row>
    <row r="2" spans="1:9" s="65" customFormat="1" ht="13.5" customHeight="1">
      <c r="A2" s="81"/>
      <c r="B2" s="110"/>
      <c r="C2" s="17"/>
      <c r="D2" s="22"/>
      <c r="E2" s="18"/>
      <c r="F2" s="137"/>
      <c r="G2" s="137"/>
      <c r="H2" s="158"/>
      <c r="I2" s="64"/>
    </row>
    <row r="3" spans="1:9" s="33" customFormat="1" ht="12">
      <c r="A3" s="30"/>
      <c r="B3" s="88" t="s">
        <v>612</v>
      </c>
      <c r="C3" s="25" t="s">
        <v>346</v>
      </c>
      <c r="D3" s="22"/>
      <c r="E3" s="26"/>
      <c r="F3" s="135"/>
      <c r="G3" s="135"/>
      <c r="H3" s="156"/>
      <c r="I3" s="32"/>
    </row>
    <row r="4" spans="1:9" s="33" customFormat="1" ht="13.5" customHeight="1">
      <c r="A4" s="30"/>
      <c r="B4" s="88"/>
      <c r="C4" s="25"/>
      <c r="D4" s="22"/>
      <c r="E4" s="26"/>
      <c r="F4" s="135"/>
      <c r="G4" s="135"/>
      <c r="H4" s="156"/>
      <c r="I4" s="32"/>
    </row>
    <row r="5" spans="1:9" ht="12">
      <c r="A5" s="24">
        <f>'04_Malerarbeiten'!A24+1</f>
        <v>156</v>
      </c>
      <c r="B5" s="89" t="s">
        <v>613</v>
      </c>
      <c r="C5" s="35" t="s">
        <v>149</v>
      </c>
      <c r="D5" s="36" t="s">
        <v>8</v>
      </c>
      <c r="E5" s="38">
        <v>930</v>
      </c>
      <c r="F5" s="131"/>
      <c r="G5" s="131"/>
      <c r="H5" s="149"/>
      <c r="I5" s="28">
        <f>IF(F5="",(IF(E5="","",E5*G5)),F5*G5)</f>
        <v>0</v>
      </c>
    </row>
    <row r="6" spans="1:9" ht="12">
      <c r="A6" s="24">
        <f>A5+1</f>
        <v>157</v>
      </c>
      <c r="B6" s="89" t="s">
        <v>661</v>
      </c>
      <c r="C6" s="35" t="s">
        <v>347</v>
      </c>
      <c r="D6" s="36" t="s">
        <v>8</v>
      </c>
      <c r="E6" s="38">
        <v>150</v>
      </c>
      <c r="F6" s="131"/>
      <c r="G6" s="131"/>
      <c r="H6" s="149"/>
      <c r="I6" s="28">
        <f>IF(F6="",(IF(E6="","",E6*G6)),F6*G6)</f>
        <v>0</v>
      </c>
    </row>
    <row r="7" spans="1:9" ht="13.5" customHeight="1">
      <c r="A7" s="24"/>
      <c r="B7" s="89"/>
      <c r="C7" s="35"/>
      <c r="D7" s="36"/>
      <c r="E7" s="38"/>
      <c r="F7" s="132"/>
      <c r="G7" s="132"/>
      <c r="H7" s="150"/>
      <c r="I7" s="28">
        <f aca="true" t="shared" si="0" ref="I7:I32">IF(F7="",(IF(E7="","",E7*G7)),F7*G7)</f>
      </c>
    </row>
    <row r="8" spans="1:9" s="33" customFormat="1" ht="12">
      <c r="A8" s="30"/>
      <c r="B8" s="88" t="s">
        <v>662</v>
      </c>
      <c r="C8" s="25" t="s">
        <v>291</v>
      </c>
      <c r="D8" s="22"/>
      <c r="E8" s="38"/>
      <c r="F8" s="135"/>
      <c r="G8" s="135"/>
      <c r="H8" s="156"/>
      <c r="I8" s="28">
        <f t="shared" si="0"/>
      </c>
    </row>
    <row r="9" spans="1:9" s="33" customFormat="1" ht="13.5" customHeight="1">
      <c r="A9" s="30"/>
      <c r="B9" s="88"/>
      <c r="C9" s="25"/>
      <c r="D9" s="22"/>
      <c r="E9" s="38"/>
      <c r="F9" s="135"/>
      <c r="G9" s="135"/>
      <c r="H9" s="156"/>
      <c r="I9" s="28">
        <f t="shared" si="0"/>
      </c>
    </row>
    <row r="10" spans="1:9" ht="13.5" customHeight="1">
      <c r="A10" s="24"/>
      <c r="B10" s="89" t="s">
        <v>663</v>
      </c>
      <c r="C10" s="35" t="s">
        <v>292</v>
      </c>
      <c r="D10" s="36"/>
      <c r="E10" s="38"/>
      <c r="F10" s="132"/>
      <c r="G10" s="132"/>
      <c r="H10" s="150"/>
      <c r="I10" s="28">
        <f t="shared" si="0"/>
      </c>
    </row>
    <row r="11" spans="1:9" ht="22.5" customHeight="1">
      <c r="A11" s="24">
        <f>A6+1</f>
        <v>158</v>
      </c>
      <c r="B11" s="90"/>
      <c r="C11" s="35" t="s">
        <v>175</v>
      </c>
      <c r="D11" s="36" t="s">
        <v>8</v>
      </c>
      <c r="E11" s="27">
        <v>800</v>
      </c>
      <c r="F11" s="131"/>
      <c r="G11" s="131"/>
      <c r="H11" s="149"/>
      <c r="I11" s="28">
        <f t="shared" si="0"/>
        <v>0</v>
      </c>
    </row>
    <row r="12" spans="1:9" ht="25.5" customHeight="1">
      <c r="A12" s="24">
        <f>A11+1</f>
        <v>159</v>
      </c>
      <c r="B12" s="90"/>
      <c r="C12" s="35" t="s">
        <v>293</v>
      </c>
      <c r="D12" s="36" t="s">
        <v>8</v>
      </c>
      <c r="E12" s="27">
        <f>20*5*1.1</f>
        <v>110.00000000000001</v>
      </c>
      <c r="F12" s="131"/>
      <c r="G12" s="131"/>
      <c r="H12" s="149"/>
      <c r="I12" s="28">
        <f t="shared" si="0"/>
        <v>0</v>
      </c>
    </row>
    <row r="13" spans="1:9" ht="12">
      <c r="A13" s="24">
        <f>A12+1</f>
        <v>160</v>
      </c>
      <c r="B13" s="90"/>
      <c r="C13" s="35" t="s">
        <v>294</v>
      </c>
      <c r="D13" s="36" t="s">
        <v>8</v>
      </c>
      <c r="E13" s="27">
        <v>110</v>
      </c>
      <c r="F13" s="131"/>
      <c r="G13" s="131"/>
      <c r="H13" s="149"/>
      <c r="I13" s="28">
        <f t="shared" si="0"/>
        <v>0</v>
      </c>
    </row>
    <row r="14" spans="1:9" ht="13.5" customHeight="1">
      <c r="A14" s="24">
        <f>A13+1</f>
        <v>161</v>
      </c>
      <c r="B14" s="89" t="s">
        <v>47</v>
      </c>
      <c r="C14" s="35" t="s">
        <v>555</v>
      </c>
      <c r="D14" s="36" t="s">
        <v>8</v>
      </c>
      <c r="E14" s="27">
        <v>980</v>
      </c>
      <c r="F14" s="131"/>
      <c r="G14" s="131"/>
      <c r="H14" s="149"/>
      <c r="I14" s="28">
        <f t="shared" si="0"/>
        <v>0</v>
      </c>
    </row>
    <row r="15" spans="1:9" ht="25.5" customHeight="1">
      <c r="A15" s="24">
        <f>A14+1</f>
        <v>162</v>
      </c>
      <c r="B15" s="90"/>
      <c r="C15" s="35" t="s">
        <v>140</v>
      </c>
      <c r="D15" s="36" t="s">
        <v>8</v>
      </c>
      <c r="E15" s="27">
        <v>1050</v>
      </c>
      <c r="F15" s="131"/>
      <c r="G15" s="131"/>
      <c r="H15" s="149"/>
      <c r="I15" s="28">
        <f t="shared" si="0"/>
        <v>0</v>
      </c>
    </row>
    <row r="16" spans="1:9" ht="12">
      <c r="A16" s="24">
        <f>A15+1</f>
        <v>163</v>
      </c>
      <c r="B16" s="90"/>
      <c r="C16" s="35" t="s">
        <v>176</v>
      </c>
      <c r="D16" s="36" t="s">
        <v>8</v>
      </c>
      <c r="E16" s="27">
        <v>1050</v>
      </c>
      <c r="F16" s="131"/>
      <c r="G16" s="131"/>
      <c r="H16" s="149"/>
      <c r="I16" s="28">
        <f t="shared" si="0"/>
        <v>0</v>
      </c>
    </row>
    <row r="17" spans="1:9" ht="13.5" customHeight="1">
      <c r="A17" s="24"/>
      <c r="B17" s="89" t="s">
        <v>535</v>
      </c>
      <c r="C17" s="35" t="s">
        <v>282</v>
      </c>
      <c r="D17" s="36"/>
      <c r="E17" s="27"/>
      <c r="F17" s="132"/>
      <c r="G17" s="132"/>
      <c r="H17" s="150"/>
      <c r="I17" s="28">
        <f t="shared" si="0"/>
      </c>
    </row>
    <row r="18" spans="1:9" ht="12">
      <c r="A18" s="24">
        <f>A16+1</f>
        <v>164</v>
      </c>
      <c r="B18" s="90"/>
      <c r="C18" s="35" t="s">
        <v>283</v>
      </c>
      <c r="D18" s="36" t="s">
        <v>8</v>
      </c>
      <c r="E18" s="27">
        <v>30</v>
      </c>
      <c r="F18" s="131"/>
      <c r="G18" s="131"/>
      <c r="H18" s="149"/>
      <c r="I18" s="28">
        <f t="shared" si="0"/>
        <v>0</v>
      </c>
    </row>
    <row r="19" spans="1:9" ht="24">
      <c r="A19" s="24"/>
      <c r="B19" s="89" t="s">
        <v>43</v>
      </c>
      <c r="C19" s="35" t="s">
        <v>52</v>
      </c>
      <c r="D19" s="36"/>
      <c r="E19" s="27"/>
      <c r="F19" s="132"/>
      <c r="G19" s="132"/>
      <c r="H19" s="150"/>
      <c r="I19" s="28">
        <f t="shared" si="0"/>
      </c>
    </row>
    <row r="20" spans="1:9" ht="15" customHeight="1">
      <c r="A20" s="24">
        <f>A18+1</f>
        <v>165</v>
      </c>
      <c r="B20" s="90"/>
      <c r="C20" s="35" t="s">
        <v>148</v>
      </c>
      <c r="D20" s="36" t="s">
        <v>8</v>
      </c>
      <c r="E20" s="27">
        <v>660</v>
      </c>
      <c r="F20" s="131"/>
      <c r="G20" s="131"/>
      <c r="H20" s="149"/>
      <c r="I20" s="28">
        <f t="shared" si="0"/>
        <v>0</v>
      </c>
    </row>
    <row r="21" spans="1:9" ht="12">
      <c r="A21" s="24">
        <f>A20+1</f>
        <v>166</v>
      </c>
      <c r="B21" s="90"/>
      <c r="C21" s="35" t="s">
        <v>294</v>
      </c>
      <c r="D21" s="36" t="s">
        <v>8</v>
      </c>
      <c r="E21" s="27">
        <v>185</v>
      </c>
      <c r="F21" s="131"/>
      <c r="G21" s="131"/>
      <c r="H21" s="149"/>
      <c r="I21" s="28">
        <f t="shared" si="0"/>
        <v>0</v>
      </c>
    </row>
    <row r="22" spans="1:9" ht="12">
      <c r="A22" s="24">
        <f>A21+1</f>
        <v>167</v>
      </c>
      <c r="B22" s="89" t="s">
        <v>408</v>
      </c>
      <c r="C22" s="35" t="s">
        <v>344</v>
      </c>
      <c r="D22" s="36" t="s">
        <v>8</v>
      </c>
      <c r="E22" s="27">
        <v>1050</v>
      </c>
      <c r="F22" s="131"/>
      <c r="G22" s="131"/>
      <c r="H22" s="149"/>
      <c r="I22" s="28">
        <f t="shared" si="0"/>
        <v>0</v>
      </c>
    </row>
    <row r="23" spans="1:9" ht="13.5" customHeight="1">
      <c r="A23" s="24"/>
      <c r="B23" s="90"/>
      <c r="C23" s="35"/>
      <c r="D23" s="36"/>
      <c r="E23" s="38"/>
      <c r="F23" s="132"/>
      <c r="G23" s="132"/>
      <c r="H23" s="150"/>
      <c r="I23" s="28">
        <f t="shared" si="0"/>
      </c>
    </row>
    <row r="24" spans="1:9" s="33" customFormat="1" ht="12">
      <c r="A24" s="30"/>
      <c r="B24" s="88" t="s">
        <v>617</v>
      </c>
      <c r="C24" s="25" t="s">
        <v>524</v>
      </c>
      <c r="D24" s="22"/>
      <c r="E24" s="26"/>
      <c r="F24" s="135"/>
      <c r="G24" s="135"/>
      <c r="H24" s="156"/>
      <c r="I24" s="28">
        <f t="shared" si="0"/>
      </c>
    </row>
    <row r="25" spans="1:9" s="33" customFormat="1" ht="13.5" customHeight="1">
      <c r="A25" s="30"/>
      <c r="B25" s="88"/>
      <c r="C25" s="25"/>
      <c r="D25" s="22"/>
      <c r="E25" s="26"/>
      <c r="F25" s="135"/>
      <c r="G25" s="135"/>
      <c r="H25" s="156"/>
      <c r="I25" s="28">
        <f t="shared" si="0"/>
      </c>
    </row>
    <row r="26" spans="1:9" ht="13.5" customHeight="1">
      <c r="A26" s="24">
        <f>A22+1</f>
        <v>168</v>
      </c>
      <c r="B26" s="89" t="s">
        <v>618</v>
      </c>
      <c r="C26" s="35" t="s">
        <v>274</v>
      </c>
      <c r="D26" s="36" t="s">
        <v>8</v>
      </c>
      <c r="E26" s="38">
        <v>330</v>
      </c>
      <c r="F26" s="131"/>
      <c r="G26" s="131"/>
      <c r="H26" s="149"/>
      <c r="I26" s="28">
        <f t="shared" si="0"/>
        <v>0</v>
      </c>
    </row>
    <row r="27" spans="1:9" ht="24">
      <c r="A27" s="24">
        <f>A26+1</f>
        <v>169</v>
      </c>
      <c r="B27" s="89" t="s">
        <v>619</v>
      </c>
      <c r="C27" s="35" t="s">
        <v>596</v>
      </c>
      <c r="D27" s="36" t="s">
        <v>8</v>
      </c>
      <c r="E27" s="38">
        <v>185</v>
      </c>
      <c r="F27" s="131"/>
      <c r="G27" s="131"/>
      <c r="H27" s="149"/>
      <c r="I27" s="28">
        <f t="shared" si="0"/>
        <v>0</v>
      </c>
    </row>
    <row r="28" spans="1:9" ht="12">
      <c r="A28" s="24">
        <f>A27+1</f>
        <v>170</v>
      </c>
      <c r="B28" s="89" t="s">
        <v>620</v>
      </c>
      <c r="C28" s="35" t="s">
        <v>466</v>
      </c>
      <c r="D28" s="36" t="s">
        <v>426</v>
      </c>
      <c r="E28" s="38">
        <v>95</v>
      </c>
      <c r="F28" s="131"/>
      <c r="G28" s="131"/>
      <c r="H28" s="149"/>
      <c r="I28" s="28">
        <f t="shared" si="0"/>
        <v>0</v>
      </c>
    </row>
    <row r="29" spans="1:9" ht="13.5" customHeight="1">
      <c r="A29" s="24"/>
      <c r="B29" s="89"/>
      <c r="C29" s="35"/>
      <c r="D29" s="36"/>
      <c r="E29" s="38"/>
      <c r="F29" s="132"/>
      <c r="G29" s="132"/>
      <c r="H29" s="150"/>
      <c r="I29" s="28">
        <f t="shared" si="0"/>
      </c>
    </row>
    <row r="30" spans="1:9" s="33" customFormat="1" ht="12">
      <c r="A30" s="30"/>
      <c r="B30" s="88" t="s">
        <v>566</v>
      </c>
      <c r="C30" s="25" t="s">
        <v>266</v>
      </c>
      <c r="D30" s="22"/>
      <c r="E30" s="26"/>
      <c r="F30" s="135"/>
      <c r="G30" s="135"/>
      <c r="H30" s="156"/>
      <c r="I30" s="28">
        <f t="shared" si="0"/>
      </c>
    </row>
    <row r="31" spans="1:9" s="33" customFormat="1" ht="13.5" customHeight="1">
      <c r="A31" s="30"/>
      <c r="B31" s="88"/>
      <c r="C31" s="25"/>
      <c r="D31" s="22"/>
      <c r="E31" s="26"/>
      <c r="F31" s="135"/>
      <c r="G31" s="135"/>
      <c r="H31" s="156"/>
      <c r="I31" s="28">
        <f t="shared" si="0"/>
      </c>
    </row>
    <row r="32" spans="1:9" ht="12">
      <c r="A32" s="24">
        <f>A28+1</f>
        <v>171</v>
      </c>
      <c r="B32" s="89" t="s">
        <v>440</v>
      </c>
      <c r="C32" s="35" t="s">
        <v>330</v>
      </c>
      <c r="D32" s="36" t="s">
        <v>8</v>
      </c>
      <c r="E32" s="38">
        <f>150*2.2*1.1</f>
        <v>363.00000000000006</v>
      </c>
      <c r="F32" s="131"/>
      <c r="G32" s="131"/>
      <c r="H32" s="149"/>
      <c r="I32" s="28">
        <f t="shared" si="0"/>
        <v>0</v>
      </c>
    </row>
    <row r="33" spans="1:9" ht="13.5" customHeight="1">
      <c r="A33" s="24"/>
      <c r="B33" s="89"/>
      <c r="C33" s="35"/>
      <c r="D33" s="36"/>
      <c r="E33" s="38"/>
      <c r="F33" s="132"/>
      <c r="G33" s="132"/>
      <c r="H33" s="150"/>
      <c r="I33" s="28">
        <f>IF(F33="",(IF(E33="","",E33*G33)),F33*G33)</f>
      </c>
    </row>
    <row r="34" spans="1:9" s="33" customFormat="1" ht="12">
      <c r="A34" s="24"/>
      <c r="B34" s="88" t="s">
        <v>410</v>
      </c>
      <c r="C34" s="25" t="s">
        <v>331</v>
      </c>
      <c r="D34" s="22"/>
      <c r="E34" s="26"/>
      <c r="F34" s="135"/>
      <c r="G34" s="135"/>
      <c r="H34" s="156"/>
      <c r="I34" s="28">
        <f>IF(F34="",(IF(E34="","",E34*G34)),F34*G34)</f>
      </c>
    </row>
    <row r="35" spans="1:9" s="33" customFormat="1" ht="13.5" customHeight="1">
      <c r="A35" s="24"/>
      <c r="B35" s="88"/>
      <c r="C35" s="25"/>
      <c r="D35" s="22"/>
      <c r="E35" s="26"/>
      <c r="F35" s="135"/>
      <c r="G35" s="135"/>
      <c r="H35" s="156"/>
      <c r="I35" s="28">
        <f aca="true" t="shared" si="1" ref="I35:I55">IF(F35="",(IF(E35="","",E35*G35)),F35*G35)</f>
      </c>
    </row>
    <row r="36" spans="1:9" ht="25.5" customHeight="1">
      <c r="A36" s="24"/>
      <c r="B36" s="89" t="s">
        <v>411</v>
      </c>
      <c r="C36" s="35" t="s">
        <v>202</v>
      </c>
      <c r="D36" s="22"/>
      <c r="E36" s="26"/>
      <c r="F36" s="132"/>
      <c r="G36" s="132"/>
      <c r="H36" s="150"/>
      <c r="I36" s="28">
        <f t="shared" si="1"/>
      </c>
    </row>
    <row r="37" spans="1:9" ht="12">
      <c r="A37" s="24">
        <f>A32+1</f>
        <v>172</v>
      </c>
      <c r="B37" s="90"/>
      <c r="C37" s="35" t="s">
        <v>467</v>
      </c>
      <c r="D37" s="36" t="s">
        <v>8</v>
      </c>
      <c r="E37" s="38">
        <v>143</v>
      </c>
      <c r="F37" s="131"/>
      <c r="G37" s="131"/>
      <c r="H37" s="149"/>
      <c r="I37" s="28">
        <f t="shared" si="1"/>
        <v>0</v>
      </c>
    </row>
    <row r="38" spans="1:9" ht="13.5" customHeight="1">
      <c r="A38" s="24"/>
      <c r="B38" s="89"/>
      <c r="C38" s="35"/>
      <c r="D38" s="36"/>
      <c r="E38" s="38"/>
      <c r="F38" s="132"/>
      <c r="G38" s="132"/>
      <c r="H38" s="150"/>
      <c r="I38" s="28">
        <f t="shared" si="1"/>
      </c>
    </row>
    <row r="39" spans="1:9" s="33" customFormat="1" ht="12">
      <c r="A39" s="30"/>
      <c r="B39" s="88" t="s">
        <v>416</v>
      </c>
      <c r="C39" s="25" t="s">
        <v>468</v>
      </c>
      <c r="D39" s="22"/>
      <c r="E39" s="26"/>
      <c r="F39" s="135"/>
      <c r="G39" s="135"/>
      <c r="H39" s="156"/>
      <c r="I39" s="28">
        <f t="shared" si="1"/>
      </c>
    </row>
    <row r="40" spans="1:9" s="33" customFormat="1" ht="13.5" customHeight="1">
      <c r="A40" s="30"/>
      <c r="B40" s="88"/>
      <c r="C40" s="25"/>
      <c r="D40" s="22"/>
      <c r="E40" s="26"/>
      <c r="F40" s="135"/>
      <c r="G40" s="135"/>
      <c r="H40" s="156"/>
      <c r="I40" s="28">
        <f t="shared" si="1"/>
      </c>
    </row>
    <row r="41" spans="1:9" ht="24">
      <c r="A41" s="24"/>
      <c r="B41" s="89" t="s">
        <v>417</v>
      </c>
      <c r="C41" s="35" t="s">
        <v>219</v>
      </c>
      <c r="D41" s="22"/>
      <c r="E41" s="26"/>
      <c r="F41" s="132"/>
      <c r="G41" s="132"/>
      <c r="H41" s="150"/>
      <c r="I41" s="28">
        <f t="shared" si="1"/>
      </c>
    </row>
    <row r="42" spans="1:9" ht="12">
      <c r="A42" s="24">
        <f>A37+1</f>
        <v>173</v>
      </c>
      <c r="B42" s="90"/>
      <c r="C42" s="35" t="s">
        <v>307</v>
      </c>
      <c r="D42" s="36" t="s">
        <v>426</v>
      </c>
      <c r="E42" s="38">
        <v>100</v>
      </c>
      <c r="F42" s="131"/>
      <c r="G42" s="131"/>
      <c r="H42" s="149"/>
      <c r="I42" s="28">
        <f t="shared" si="1"/>
        <v>0</v>
      </c>
    </row>
    <row r="43" spans="1:9" ht="12">
      <c r="A43" s="24"/>
      <c r="B43" s="89" t="s">
        <v>567</v>
      </c>
      <c r="C43" s="35" t="s">
        <v>441</v>
      </c>
      <c r="D43" s="22"/>
      <c r="E43" s="26"/>
      <c r="F43" s="132"/>
      <c r="G43" s="132"/>
      <c r="H43" s="150"/>
      <c r="I43" s="28">
        <f t="shared" si="1"/>
      </c>
    </row>
    <row r="44" spans="1:9" ht="12">
      <c r="A44" s="24">
        <f>A42+1</f>
        <v>174</v>
      </c>
      <c r="B44" s="90"/>
      <c r="C44" s="35" t="s">
        <v>442</v>
      </c>
      <c r="D44" s="36" t="s">
        <v>426</v>
      </c>
      <c r="E44" s="38">
        <v>110</v>
      </c>
      <c r="F44" s="131"/>
      <c r="G44" s="131"/>
      <c r="H44" s="149"/>
      <c r="I44" s="28">
        <f t="shared" si="1"/>
        <v>0</v>
      </c>
    </row>
    <row r="45" spans="1:9" ht="24">
      <c r="A45" s="24"/>
      <c r="B45" s="89" t="s">
        <v>568</v>
      </c>
      <c r="C45" s="35" t="s">
        <v>443</v>
      </c>
      <c r="D45" s="22"/>
      <c r="E45" s="26"/>
      <c r="F45" s="132"/>
      <c r="G45" s="132"/>
      <c r="H45" s="150"/>
      <c r="I45" s="28">
        <f t="shared" si="1"/>
      </c>
    </row>
    <row r="46" spans="1:9" ht="12">
      <c r="A46" s="24">
        <f>A44+1</f>
        <v>175</v>
      </c>
      <c r="B46" s="90"/>
      <c r="C46" s="35" t="s">
        <v>442</v>
      </c>
      <c r="D46" s="36" t="s">
        <v>426</v>
      </c>
      <c r="E46" s="38">
        <v>35</v>
      </c>
      <c r="F46" s="131"/>
      <c r="G46" s="131"/>
      <c r="H46" s="149"/>
      <c r="I46" s="28">
        <f t="shared" si="1"/>
        <v>0</v>
      </c>
    </row>
    <row r="47" spans="1:9" ht="12">
      <c r="A47" s="24"/>
      <c r="B47" s="89" t="s">
        <v>48</v>
      </c>
      <c r="C47" s="35" t="s">
        <v>398</v>
      </c>
      <c r="D47" s="22"/>
      <c r="E47" s="38"/>
      <c r="F47" s="132"/>
      <c r="G47" s="132"/>
      <c r="H47" s="150"/>
      <c r="I47" s="28">
        <f t="shared" si="1"/>
      </c>
    </row>
    <row r="48" spans="1:9" ht="12">
      <c r="A48" s="24">
        <f>A46+1</f>
        <v>176</v>
      </c>
      <c r="B48" s="90"/>
      <c r="C48" s="35" t="s">
        <v>442</v>
      </c>
      <c r="D48" s="36" t="s">
        <v>426</v>
      </c>
      <c r="E48" s="38">
        <v>63</v>
      </c>
      <c r="F48" s="131"/>
      <c r="G48" s="131"/>
      <c r="H48" s="149"/>
      <c r="I48" s="28">
        <f t="shared" si="1"/>
        <v>0</v>
      </c>
    </row>
    <row r="49" spans="1:9" ht="12">
      <c r="A49" s="24"/>
      <c r="B49" s="89" t="s">
        <v>271</v>
      </c>
      <c r="C49" s="35" t="s">
        <v>393</v>
      </c>
      <c r="D49" s="36"/>
      <c r="E49" s="38"/>
      <c r="F49" s="132"/>
      <c r="G49" s="132"/>
      <c r="H49" s="150"/>
      <c r="I49" s="28">
        <f t="shared" si="1"/>
      </c>
    </row>
    <row r="50" spans="1:9" ht="12">
      <c r="A50" s="24">
        <f>A48+1</f>
        <v>177</v>
      </c>
      <c r="B50" s="90"/>
      <c r="C50" s="35" t="s">
        <v>270</v>
      </c>
      <c r="D50" s="36" t="s">
        <v>426</v>
      </c>
      <c r="E50" s="38">
        <v>30</v>
      </c>
      <c r="F50" s="131"/>
      <c r="G50" s="131"/>
      <c r="H50" s="149"/>
      <c r="I50" s="28">
        <f t="shared" si="1"/>
        <v>0</v>
      </c>
    </row>
    <row r="51" spans="1:9" ht="13.5" customHeight="1">
      <c r="A51" s="24"/>
      <c r="B51" s="89"/>
      <c r="C51" s="35"/>
      <c r="D51" s="36"/>
      <c r="E51" s="38"/>
      <c r="F51" s="132"/>
      <c r="G51" s="132"/>
      <c r="H51" s="150"/>
      <c r="I51" s="28">
        <f t="shared" si="1"/>
      </c>
    </row>
    <row r="52" spans="1:9" s="33" customFormat="1" ht="12">
      <c r="A52" s="30"/>
      <c r="B52" s="88" t="s">
        <v>337</v>
      </c>
      <c r="C52" s="25" t="s">
        <v>399</v>
      </c>
      <c r="D52" s="22"/>
      <c r="E52" s="26"/>
      <c r="F52" s="135"/>
      <c r="G52" s="135"/>
      <c r="H52" s="156"/>
      <c r="I52" s="28">
        <f t="shared" si="1"/>
      </c>
    </row>
    <row r="53" spans="1:9" s="33" customFormat="1" ht="13.5" customHeight="1">
      <c r="A53" s="30"/>
      <c r="B53" s="88"/>
      <c r="C53" s="25"/>
      <c r="D53" s="22"/>
      <c r="E53" s="26"/>
      <c r="F53" s="135"/>
      <c r="G53" s="135"/>
      <c r="H53" s="156"/>
      <c r="I53" s="28">
        <f t="shared" si="1"/>
      </c>
    </row>
    <row r="54" spans="1:9" ht="13.5" customHeight="1">
      <c r="A54" s="24">
        <f>A50+1</f>
        <v>178</v>
      </c>
      <c r="B54" s="89" t="s">
        <v>636</v>
      </c>
      <c r="C54" s="35" t="s">
        <v>509</v>
      </c>
      <c r="D54" s="36" t="s">
        <v>8</v>
      </c>
      <c r="E54" s="38">
        <v>680</v>
      </c>
      <c r="F54" s="131"/>
      <c r="G54" s="131"/>
      <c r="H54" s="149"/>
      <c r="I54" s="28">
        <f t="shared" si="1"/>
        <v>0</v>
      </c>
    </row>
    <row r="55" spans="1:9" ht="13.5" customHeight="1">
      <c r="A55" s="24">
        <f>A54+1</f>
        <v>179</v>
      </c>
      <c r="B55" s="89" t="s">
        <v>42</v>
      </c>
      <c r="C55" s="35" t="s">
        <v>510</v>
      </c>
      <c r="D55" s="36" t="s">
        <v>426</v>
      </c>
      <c r="E55" s="38">
        <v>750</v>
      </c>
      <c r="F55" s="131"/>
      <c r="G55" s="131"/>
      <c r="H55" s="149"/>
      <c r="I55" s="28">
        <f t="shared" si="1"/>
        <v>0</v>
      </c>
    </row>
    <row r="56" spans="1:9" ht="13.5" customHeight="1">
      <c r="A56" s="24"/>
      <c r="B56" s="89"/>
      <c r="C56" s="35"/>
      <c r="D56" s="36"/>
      <c r="E56" s="38"/>
      <c r="F56" s="126"/>
      <c r="G56" s="132"/>
      <c r="H56" s="147"/>
      <c r="I56" s="28"/>
    </row>
    <row r="57" spans="1:9" s="33" customFormat="1" ht="12">
      <c r="A57" s="30"/>
      <c r="B57" s="94"/>
      <c r="C57" s="25" t="s">
        <v>304</v>
      </c>
      <c r="D57" s="22"/>
      <c r="E57" s="26"/>
      <c r="F57" s="125"/>
      <c r="G57" s="135"/>
      <c r="H57" s="148"/>
      <c r="I57" s="32">
        <f>SUM(I3:I55)</f>
        <v>0</v>
      </c>
    </row>
    <row r="58" ht="12">
      <c r="I58" s="54"/>
    </row>
    <row r="59" ht="12">
      <c r="I59" s="54"/>
    </row>
    <row r="60" ht="12">
      <c r="I60" s="54"/>
    </row>
    <row r="61" ht="12">
      <c r="I61" s="54"/>
    </row>
    <row r="62" ht="12">
      <c r="I62" s="54"/>
    </row>
    <row r="63" ht="12">
      <c r="I63" s="54"/>
    </row>
    <row r="64" ht="12">
      <c r="I64" s="54"/>
    </row>
    <row r="65" ht="12">
      <c r="I65" s="54"/>
    </row>
    <row r="66" ht="12">
      <c r="I66" s="54"/>
    </row>
    <row r="67" ht="12">
      <c r="I67" s="54"/>
    </row>
    <row r="68" ht="12">
      <c r="I68" s="54"/>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headerFooter alignWithMargins="0">
    <oddHeader>&amp;Lmetzen project &amp; management&amp;RLV Neumarkt Vill - WOBI
28-09-2010</oddHeader>
    <oddFooter>&amp;R&amp;A</oddFooter>
  </headerFooter>
</worksheet>
</file>

<file path=xl/worksheets/sheet5.xml><?xml version="1.0" encoding="utf-8"?>
<worksheet xmlns="http://schemas.openxmlformats.org/spreadsheetml/2006/main" xmlns:r="http://schemas.openxmlformats.org/officeDocument/2006/relationships">
  <dimension ref="A1:K46"/>
  <sheetViews>
    <sheetView zoomScaleSheetLayoutView="125" workbookViewId="0" topLeftCell="A1">
      <selection activeCell="K20" sqref="K20"/>
    </sheetView>
  </sheetViews>
  <sheetFormatPr defaultColWidth="11.421875" defaultRowHeight="12.75"/>
  <cols>
    <col min="1" max="1" width="4.421875" style="42" customWidth="1"/>
    <col min="2" max="2" width="8.7109375" style="96" customWidth="1"/>
    <col min="3" max="3" width="59.28125" style="47" customWidth="1"/>
    <col min="4" max="4" width="4.7109375" style="48" customWidth="1"/>
    <col min="5" max="5" width="8.8515625" style="49" customWidth="1"/>
    <col min="6" max="6" width="7.8515625" style="127" customWidth="1"/>
    <col min="7" max="7" width="8.140625" style="142" customWidth="1"/>
    <col min="8" max="8" width="13.28125" style="153" customWidth="1"/>
    <col min="9" max="9" width="11.7109375" style="50" customWidth="1"/>
    <col min="10" max="16384" width="11.421875" style="29" customWidth="1"/>
  </cols>
  <sheetData>
    <row r="1" spans="1:9" s="20" customFormat="1" ht="27.75" customHeight="1">
      <c r="A1" s="16"/>
      <c r="B1" s="17" t="s">
        <v>432</v>
      </c>
      <c r="C1" s="17" t="s">
        <v>433</v>
      </c>
      <c r="D1" s="17" t="s">
        <v>178</v>
      </c>
      <c r="E1" s="18" t="s">
        <v>434</v>
      </c>
      <c r="F1" s="124" t="s">
        <v>194</v>
      </c>
      <c r="G1" s="124" t="s">
        <v>195</v>
      </c>
      <c r="H1" s="145" t="s">
        <v>196</v>
      </c>
      <c r="I1" s="19" t="s">
        <v>34</v>
      </c>
    </row>
    <row r="2" spans="1:9" s="20" customFormat="1" ht="13.5" customHeight="1">
      <c r="A2" s="16"/>
      <c r="B2" s="86"/>
      <c r="C2" s="21"/>
      <c r="D2" s="22"/>
      <c r="E2" s="18"/>
      <c r="F2" s="134"/>
      <c r="G2" s="134"/>
      <c r="H2" s="159"/>
      <c r="I2" s="23"/>
    </row>
    <row r="3" spans="1:9" s="33" customFormat="1" ht="12">
      <c r="A3" s="24"/>
      <c r="B3" s="88" t="s">
        <v>569</v>
      </c>
      <c r="C3" s="25" t="s">
        <v>419</v>
      </c>
      <c r="D3" s="22"/>
      <c r="E3" s="26"/>
      <c r="F3" s="135"/>
      <c r="G3" s="135"/>
      <c r="H3" s="156"/>
      <c r="I3" s="28"/>
    </row>
    <row r="4" spans="1:9" s="33" customFormat="1" ht="13.5" customHeight="1">
      <c r="A4" s="24"/>
      <c r="B4" s="88"/>
      <c r="C4" s="25"/>
      <c r="D4" s="22"/>
      <c r="E4" s="26"/>
      <c r="F4" s="135"/>
      <c r="G4" s="135"/>
      <c r="H4" s="156"/>
      <c r="I4" s="28"/>
    </row>
    <row r="5" spans="1:9" s="33" customFormat="1" ht="12">
      <c r="A5" s="24"/>
      <c r="B5" s="88" t="s">
        <v>44</v>
      </c>
      <c r="C5" s="25" t="s">
        <v>420</v>
      </c>
      <c r="D5" s="22"/>
      <c r="E5" s="26"/>
      <c r="F5" s="135"/>
      <c r="G5" s="135"/>
      <c r="H5" s="156"/>
      <c r="I5" s="28"/>
    </row>
    <row r="6" spans="1:9" s="33" customFormat="1" ht="13.5" customHeight="1">
      <c r="A6" s="24"/>
      <c r="B6" s="88"/>
      <c r="C6" s="25"/>
      <c r="D6" s="22"/>
      <c r="E6" s="26"/>
      <c r="F6" s="135"/>
      <c r="G6" s="135"/>
      <c r="H6" s="156"/>
      <c r="I6" s="28">
        <f>IF(F6="",(IF(E6="","",E6*G6)),F6*G6)</f>
      </c>
    </row>
    <row r="7" spans="1:9" ht="24">
      <c r="A7" s="24"/>
      <c r="B7" s="89" t="s">
        <v>409</v>
      </c>
      <c r="C7" s="35" t="s">
        <v>334</v>
      </c>
      <c r="D7" s="36"/>
      <c r="E7" s="38"/>
      <c r="F7" s="132"/>
      <c r="G7" s="132"/>
      <c r="H7" s="150"/>
      <c r="I7" s="28">
        <f aca="true" t="shared" si="0" ref="I7:I42">IF(F7="",(IF(E7="","",E7*G7)),F7*G7)</f>
      </c>
    </row>
    <row r="8" spans="1:9" ht="24">
      <c r="A8" s="24">
        <f>'05_Boden'!A55+1</f>
        <v>180</v>
      </c>
      <c r="B8" s="89"/>
      <c r="C8" s="35" t="s">
        <v>403</v>
      </c>
      <c r="D8" s="36" t="s">
        <v>384</v>
      </c>
      <c r="E8" s="38">
        <v>50</v>
      </c>
      <c r="F8" s="131"/>
      <c r="G8" s="131"/>
      <c r="H8" s="149"/>
      <c r="I8" s="28">
        <f t="shared" si="0"/>
        <v>0</v>
      </c>
    </row>
    <row r="9" spans="1:9" ht="13.5" customHeight="1">
      <c r="A9" s="24"/>
      <c r="B9" s="89" t="s">
        <v>412</v>
      </c>
      <c r="C9" s="35" t="s">
        <v>519</v>
      </c>
      <c r="D9" s="22"/>
      <c r="E9" s="26"/>
      <c r="F9" s="132"/>
      <c r="G9" s="132"/>
      <c r="H9" s="150"/>
      <c r="I9" s="28">
        <f t="shared" si="0"/>
      </c>
    </row>
    <row r="10" spans="1:9" ht="12">
      <c r="A10" s="24">
        <f>A8+1</f>
        <v>181</v>
      </c>
      <c r="B10" s="89"/>
      <c r="C10" s="35" t="s">
        <v>520</v>
      </c>
      <c r="D10" s="36" t="s">
        <v>413</v>
      </c>
      <c r="E10" s="38">
        <v>500</v>
      </c>
      <c r="F10" s="131"/>
      <c r="G10" s="131"/>
      <c r="H10" s="149"/>
      <c r="I10" s="28">
        <f t="shared" si="0"/>
        <v>0</v>
      </c>
    </row>
    <row r="11" spans="1:9" ht="13.5" customHeight="1">
      <c r="A11" s="24"/>
      <c r="B11" s="89"/>
      <c r="C11" s="35"/>
      <c r="D11" s="36"/>
      <c r="E11" s="38"/>
      <c r="F11" s="132"/>
      <c r="G11" s="132"/>
      <c r="H11" s="150"/>
      <c r="I11" s="28">
        <f t="shared" si="0"/>
      </c>
    </row>
    <row r="12" spans="1:9" s="33" customFormat="1" ht="12">
      <c r="A12" s="24"/>
      <c r="B12" s="88" t="s">
        <v>414</v>
      </c>
      <c r="C12" s="25" t="s">
        <v>521</v>
      </c>
      <c r="D12" s="22"/>
      <c r="E12" s="26"/>
      <c r="F12" s="135"/>
      <c r="G12" s="135"/>
      <c r="H12" s="156"/>
      <c r="I12" s="28">
        <f t="shared" si="0"/>
      </c>
    </row>
    <row r="13" spans="1:9" s="33" customFormat="1" ht="13.5" customHeight="1">
      <c r="A13" s="24"/>
      <c r="B13" s="88"/>
      <c r="C13" s="25"/>
      <c r="D13" s="22"/>
      <c r="E13" s="26"/>
      <c r="F13" s="135"/>
      <c r="G13" s="135"/>
      <c r="H13" s="156"/>
      <c r="I13" s="28">
        <f t="shared" si="0"/>
      </c>
    </row>
    <row r="14" spans="1:9" ht="24">
      <c r="A14" s="24"/>
      <c r="B14" s="89" t="s">
        <v>415</v>
      </c>
      <c r="C14" s="35" t="s">
        <v>341</v>
      </c>
      <c r="D14" s="36"/>
      <c r="E14" s="38"/>
      <c r="F14" s="132"/>
      <c r="G14" s="132"/>
      <c r="H14" s="150"/>
      <c r="I14" s="28">
        <f t="shared" si="0"/>
      </c>
    </row>
    <row r="15" spans="1:9" ht="12">
      <c r="A15" s="24"/>
      <c r="B15" s="89"/>
      <c r="C15" s="35" t="s">
        <v>469</v>
      </c>
      <c r="D15" s="36"/>
      <c r="E15" s="38"/>
      <c r="F15" s="132"/>
      <c r="G15" s="132"/>
      <c r="H15" s="150"/>
      <c r="I15" s="28">
        <f t="shared" si="0"/>
      </c>
    </row>
    <row r="16" spans="1:9" ht="12">
      <c r="A16" s="24">
        <f>A10+1</f>
        <v>182</v>
      </c>
      <c r="B16" s="89"/>
      <c r="C16" s="35" t="s">
        <v>470</v>
      </c>
      <c r="D16" s="36" t="s">
        <v>8</v>
      </c>
      <c r="E16" s="38">
        <v>655</v>
      </c>
      <c r="F16" s="131"/>
      <c r="G16" s="131"/>
      <c r="H16" s="149"/>
      <c r="I16" s="28">
        <f t="shared" si="0"/>
        <v>0</v>
      </c>
    </row>
    <row r="17" spans="1:9" ht="12">
      <c r="A17" s="24">
        <f>A16+1</f>
        <v>183</v>
      </c>
      <c r="B17" s="89" t="s">
        <v>269</v>
      </c>
      <c r="C17" s="35" t="s">
        <v>268</v>
      </c>
      <c r="D17" s="36" t="s">
        <v>8</v>
      </c>
      <c r="E17" s="38">
        <v>655</v>
      </c>
      <c r="F17" s="131"/>
      <c r="G17" s="131"/>
      <c r="H17" s="149"/>
      <c r="I17" s="28">
        <f t="shared" si="0"/>
        <v>0</v>
      </c>
    </row>
    <row r="18" spans="1:9" ht="49.5" customHeight="1">
      <c r="A18" s="24"/>
      <c r="B18" s="89"/>
      <c r="C18" s="35" t="s">
        <v>128</v>
      </c>
      <c r="D18" s="36"/>
      <c r="E18" s="38"/>
      <c r="F18" s="132"/>
      <c r="G18" s="132"/>
      <c r="H18" s="150"/>
      <c r="I18" s="28">
        <f t="shared" si="0"/>
      </c>
    </row>
    <row r="19" spans="1:9" ht="13.5" customHeight="1">
      <c r="A19" s="24"/>
      <c r="B19" s="89"/>
      <c r="C19" s="35"/>
      <c r="D19" s="36"/>
      <c r="E19" s="38"/>
      <c r="F19" s="132"/>
      <c r="G19" s="132"/>
      <c r="H19" s="150"/>
      <c r="I19" s="28">
        <f t="shared" si="0"/>
      </c>
    </row>
    <row r="20" spans="1:9" s="33" customFormat="1" ht="12">
      <c r="A20" s="24"/>
      <c r="B20" s="88" t="s">
        <v>570</v>
      </c>
      <c r="C20" s="25" t="s">
        <v>374</v>
      </c>
      <c r="D20" s="22"/>
      <c r="E20" s="26"/>
      <c r="F20" s="135"/>
      <c r="G20" s="135"/>
      <c r="H20" s="156"/>
      <c r="I20" s="28">
        <f t="shared" si="0"/>
      </c>
    </row>
    <row r="21" spans="1:9" s="33" customFormat="1" ht="13.5" customHeight="1">
      <c r="A21" s="24"/>
      <c r="B21" s="88"/>
      <c r="C21" s="25"/>
      <c r="D21" s="22"/>
      <c r="E21" s="26"/>
      <c r="F21" s="135"/>
      <c r="G21" s="135"/>
      <c r="H21" s="156"/>
      <c r="I21" s="28">
        <f t="shared" si="0"/>
      </c>
    </row>
    <row r="22" spans="1:9" ht="12">
      <c r="A22" s="24"/>
      <c r="B22" s="89" t="s">
        <v>571</v>
      </c>
      <c r="C22" s="35" t="s">
        <v>471</v>
      </c>
      <c r="D22" s="22"/>
      <c r="E22" s="26"/>
      <c r="F22" s="132"/>
      <c r="G22" s="132"/>
      <c r="H22" s="150"/>
      <c r="I22" s="28">
        <f t="shared" si="0"/>
      </c>
    </row>
    <row r="23" spans="1:9" ht="12">
      <c r="A23" s="24">
        <f>A17+1</f>
        <v>184</v>
      </c>
      <c r="B23" s="89" t="s">
        <v>572</v>
      </c>
      <c r="C23" s="35" t="s">
        <v>472</v>
      </c>
      <c r="D23" s="36" t="s">
        <v>426</v>
      </c>
      <c r="E23" s="38">
        <v>85</v>
      </c>
      <c r="F23" s="131"/>
      <c r="G23" s="131"/>
      <c r="H23" s="149"/>
      <c r="I23" s="28">
        <f t="shared" si="0"/>
        <v>0</v>
      </c>
    </row>
    <row r="24" spans="1:9" ht="12">
      <c r="A24" s="24">
        <f>A23+1</f>
        <v>185</v>
      </c>
      <c r="B24" s="89" t="s">
        <v>573</v>
      </c>
      <c r="C24" s="35" t="s">
        <v>473</v>
      </c>
      <c r="D24" s="36" t="s">
        <v>426</v>
      </c>
      <c r="E24" s="38">
        <v>85</v>
      </c>
      <c r="F24" s="131"/>
      <c r="G24" s="131"/>
      <c r="H24" s="149"/>
      <c r="I24" s="28">
        <f t="shared" si="0"/>
        <v>0</v>
      </c>
    </row>
    <row r="25" spans="1:9" ht="12">
      <c r="A25" s="24">
        <f>A24+1</f>
        <v>186</v>
      </c>
      <c r="B25" s="90"/>
      <c r="C25" s="35" t="s">
        <v>284</v>
      </c>
      <c r="D25" s="36" t="s">
        <v>21</v>
      </c>
      <c r="E25" s="38">
        <v>100</v>
      </c>
      <c r="F25" s="131"/>
      <c r="G25" s="131"/>
      <c r="H25" s="149"/>
      <c r="I25" s="28">
        <f t="shared" si="0"/>
        <v>0</v>
      </c>
    </row>
    <row r="26" spans="1:9" ht="51.75" customHeight="1">
      <c r="A26" s="24">
        <f>A25+1</f>
        <v>187</v>
      </c>
      <c r="B26" s="89" t="s">
        <v>228</v>
      </c>
      <c r="C26" s="35" t="s">
        <v>165</v>
      </c>
      <c r="D26" s="36" t="s">
        <v>21</v>
      </c>
      <c r="E26" s="38">
        <v>1</v>
      </c>
      <c r="F26" s="131"/>
      <c r="G26" s="131"/>
      <c r="H26" s="149"/>
      <c r="I26" s="28">
        <f t="shared" si="0"/>
        <v>0</v>
      </c>
    </row>
    <row r="27" spans="1:9" ht="72.75" customHeight="1">
      <c r="A27" s="24">
        <f>A26+1</f>
        <v>188</v>
      </c>
      <c r="B27" s="89" t="s">
        <v>227</v>
      </c>
      <c r="C27" s="66" t="s">
        <v>162</v>
      </c>
      <c r="D27" s="67" t="s">
        <v>21</v>
      </c>
      <c r="E27" s="68">
        <v>1</v>
      </c>
      <c r="F27" s="131"/>
      <c r="G27" s="131"/>
      <c r="H27" s="149"/>
      <c r="I27" s="28">
        <f t="shared" si="0"/>
        <v>0</v>
      </c>
    </row>
    <row r="28" spans="1:9" ht="145.5" customHeight="1">
      <c r="A28" s="70">
        <f>A27+1</f>
        <v>189</v>
      </c>
      <c r="B28" s="104" t="s">
        <v>375</v>
      </c>
      <c r="C28" s="66" t="s">
        <v>122</v>
      </c>
      <c r="D28" s="71"/>
      <c r="E28" s="69"/>
      <c r="F28" s="129"/>
      <c r="G28" s="129"/>
      <c r="H28" s="160"/>
      <c r="I28" s="28">
        <f t="shared" si="0"/>
      </c>
    </row>
    <row r="29" spans="1:11" ht="157.5" customHeight="1">
      <c r="A29" s="72"/>
      <c r="B29" s="105"/>
      <c r="C29" s="73" t="s">
        <v>261</v>
      </c>
      <c r="D29" s="74" t="s">
        <v>8</v>
      </c>
      <c r="E29" s="75">
        <v>750</v>
      </c>
      <c r="F29" s="131"/>
      <c r="G29" s="131"/>
      <c r="H29" s="149"/>
      <c r="I29" s="28">
        <f t="shared" si="0"/>
        <v>0</v>
      </c>
      <c r="J29" s="42"/>
      <c r="K29" s="42"/>
    </row>
    <row r="30" spans="1:9" ht="135" customHeight="1">
      <c r="A30" s="70">
        <f>A28+1</f>
        <v>190</v>
      </c>
      <c r="B30" s="104" t="s">
        <v>324</v>
      </c>
      <c r="C30" s="66" t="s">
        <v>220</v>
      </c>
      <c r="D30" s="67"/>
      <c r="E30" s="68"/>
      <c r="F30" s="130"/>
      <c r="G30" s="130"/>
      <c r="H30" s="161"/>
      <c r="I30" s="28">
        <f t="shared" si="0"/>
      </c>
    </row>
    <row r="31" spans="1:9" ht="37.5" customHeight="1">
      <c r="A31" s="72"/>
      <c r="B31" s="106"/>
      <c r="C31" s="73" t="s">
        <v>204</v>
      </c>
      <c r="D31" s="74" t="s">
        <v>8</v>
      </c>
      <c r="E31" s="75">
        <v>342</v>
      </c>
      <c r="F31" s="131"/>
      <c r="G31" s="131"/>
      <c r="H31" s="149"/>
      <c r="I31" s="28">
        <f t="shared" si="0"/>
        <v>0</v>
      </c>
    </row>
    <row r="32" spans="1:9" ht="114" customHeight="1">
      <c r="A32" s="70">
        <f>A30+1</f>
        <v>191</v>
      </c>
      <c r="B32" s="104" t="s">
        <v>376</v>
      </c>
      <c r="C32" s="66" t="s">
        <v>193</v>
      </c>
      <c r="D32" s="67"/>
      <c r="E32" s="68"/>
      <c r="F32" s="136"/>
      <c r="G32" s="136"/>
      <c r="H32" s="147"/>
      <c r="I32" s="28">
        <f t="shared" si="0"/>
      </c>
    </row>
    <row r="33" spans="1:9" ht="64.5" customHeight="1">
      <c r="A33" s="76"/>
      <c r="B33" s="107"/>
      <c r="C33" s="77" t="s">
        <v>205</v>
      </c>
      <c r="D33" s="78"/>
      <c r="E33" s="79"/>
      <c r="F33" s="136"/>
      <c r="G33" s="136"/>
      <c r="H33" s="147"/>
      <c r="I33" s="28">
        <f t="shared" si="0"/>
      </c>
    </row>
    <row r="34" spans="1:9" ht="36" customHeight="1">
      <c r="A34" s="72"/>
      <c r="B34" s="106"/>
      <c r="C34" s="73" t="s">
        <v>237</v>
      </c>
      <c r="D34" s="74" t="s">
        <v>8</v>
      </c>
      <c r="E34" s="75">
        <v>113</v>
      </c>
      <c r="F34" s="131"/>
      <c r="G34" s="131"/>
      <c r="H34" s="149"/>
      <c r="I34" s="28">
        <f t="shared" si="0"/>
        <v>0</v>
      </c>
    </row>
    <row r="35" spans="1:9" ht="135.75" customHeight="1">
      <c r="A35" s="70">
        <f>A32+1</f>
        <v>192</v>
      </c>
      <c r="B35" s="104" t="s">
        <v>463</v>
      </c>
      <c r="C35" s="66" t="s">
        <v>201</v>
      </c>
      <c r="D35" s="67"/>
      <c r="E35" s="68"/>
      <c r="F35" s="136"/>
      <c r="G35" s="136"/>
      <c r="H35" s="147"/>
      <c r="I35" s="28">
        <f t="shared" si="0"/>
      </c>
    </row>
    <row r="36" spans="1:9" ht="85.5" customHeight="1">
      <c r="A36" s="72"/>
      <c r="B36" s="106"/>
      <c r="C36" s="73" t="s">
        <v>206</v>
      </c>
      <c r="D36" s="74" t="s">
        <v>8</v>
      </c>
      <c r="E36" s="75">
        <v>80</v>
      </c>
      <c r="F36" s="131"/>
      <c r="G36" s="131"/>
      <c r="H36" s="149"/>
      <c r="I36" s="28">
        <f t="shared" si="0"/>
        <v>0</v>
      </c>
    </row>
    <row r="37" spans="1:9" ht="168.75" customHeight="1">
      <c r="A37" s="70">
        <f>A35+1</f>
        <v>193</v>
      </c>
      <c r="B37" s="104" t="s">
        <v>463</v>
      </c>
      <c r="C37" s="66" t="s">
        <v>252</v>
      </c>
      <c r="D37" s="67"/>
      <c r="E37" s="68"/>
      <c r="F37" s="136"/>
      <c r="G37" s="136"/>
      <c r="H37" s="147"/>
      <c r="I37" s="28">
        <f t="shared" si="0"/>
      </c>
    </row>
    <row r="38" spans="1:9" ht="39.75" customHeight="1">
      <c r="A38" s="72"/>
      <c r="B38" s="106"/>
      <c r="C38" s="73" t="s">
        <v>226</v>
      </c>
      <c r="D38" s="74" t="s">
        <v>8</v>
      </c>
      <c r="E38" s="75">
        <v>10</v>
      </c>
      <c r="F38" s="131"/>
      <c r="G38" s="131"/>
      <c r="H38" s="149"/>
      <c r="I38" s="28">
        <f t="shared" si="0"/>
        <v>0</v>
      </c>
    </row>
    <row r="39" spans="1:9" ht="133.5" customHeight="1">
      <c r="A39" s="70">
        <f>A37+1</f>
        <v>194</v>
      </c>
      <c r="B39" s="104" t="s">
        <v>311</v>
      </c>
      <c r="C39" s="66" t="s">
        <v>200</v>
      </c>
      <c r="D39" s="71"/>
      <c r="E39" s="69"/>
      <c r="F39" s="136"/>
      <c r="G39" s="136"/>
      <c r="H39" s="147"/>
      <c r="I39" s="28">
        <f t="shared" si="0"/>
      </c>
    </row>
    <row r="40" spans="1:9" ht="111" customHeight="1">
      <c r="A40" s="76"/>
      <c r="B40" s="108" t="s">
        <v>229</v>
      </c>
      <c r="C40" s="77" t="s">
        <v>203</v>
      </c>
      <c r="D40" s="78"/>
      <c r="E40" s="79"/>
      <c r="F40" s="136"/>
      <c r="G40" s="136"/>
      <c r="H40" s="147"/>
      <c r="I40" s="28">
        <f t="shared" si="0"/>
      </c>
    </row>
    <row r="41" spans="1:9" ht="87" customHeight="1">
      <c r="A41" s="76"/>
      <c r="B41" s="108"/>
      <c r="C41" s="77" t="s">
        <v>208</v>
      </c>
      <c r="D41" s="78"/>
      <c r="E41" s="79"/>
      <c r="F41" s="136"/>
      <c r="G41" s="136"/>
      <c r="H41" s="147"/>
      <c r="I41" s="28">
        <f t="shared" si="0"/>
      </c>
    </row>
    <row r="42" spans="1:9" ht="76.5" customHeight="1">
      <c r="A42" s="72"/>
      <c r="B42" s="109"/>
      <c r="C42" s="73" t="s">
        <v>167</v>
      </c>
      <c r="D42" s="74" t="s">
        <v>8</v>
      </c>
      <c r="E42" s="75">
        <v>35</v>
      </c>
      <c r="F42" s="131"/>
      <c r="G42" s="131"/>
      <c r="H42" s="149"/>
      <c r="I42" s="28">
        <f t="shared" si="0"/>
        <v>0</v>
      </c>
    </row>
    <row r="43" spans="1:9" ht="13.5" customHeight="1">
      <c r="A43" s="24"/>
      <c r="B43" s="90"/>
      <c r="C43" s="35"/>
      <c r="D43" s="36"/>
      <c r="E43" s="38"/>
      <c r="F43" s="126"/>
      <c r="G43" s="132"/>
      <c r="H43" s="147"/>
      <c r="I43" s="28"/>
    </row>
    <row r="44" spans="1:9" s="33" customFormat="1" ht="12">
      <c r="A44" s="24"/>
      <c r="B44" s="94"/>
      <c r="C44" s="25" t="s">
        <v>304</v>
      </c>
      <c r="D44" s="22"/>
      <c r="E44" s="26"/>
      <c r="F44" s="125"/>
      <c r="G44" s="135"/>
      <c r="H44" s="148"/>
      <c r="I44" s="32">
        <f>SUM(I3:I42)</f>
        <v>0</v>
      </c>
    </row>
    <row r="45" ht="60" customHeight="1">
      <c r="I45" s="54"/>
    </row>
    <row r="46" ht="207" customHeight="1">
      <c r="I46" s="54"/>
    </row>
    <row r="58" ht="174" customHeight="1"/>
    <row r="61" ht="117" customHeight="1"/>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headerFooter alignWithMargins="0">
    <oddHeader>&amp;Lmetzen project &amp; management&amp;RLV Neumarkt Vill - WOBI
28-09-2010</oddHeader>
    <oddFooter>&amp;R&amp;A</oddFooter>
  </headerFooter>
</worksheet>
</file>

<file path=xl/worksheets/sheet6.xml><?xml version="1.0" encoding="utf-8"?>
<worksheet xmlns="http://schemas.openxmlformats.org/spreadsheetml/2006/main" xmlns:r="http://schemas.openxmlformats.org/officeDocument/2006/relationships">
  <dimension ref="A1:I177"/>
  <sheetViews>
    <sheetView zoomScaleSheetLayoutView="125" workbookViewId="0" topLeftCell="A1">
      <selection activeCell="J31" sqref="J31"/>
    </sheetView>
  </sheetViews>
  <sheetFormatPr defaultColWidth="11.421875" defaultRowHeight="12.75"/>
  <cols>
    <col min="1" max="1" width="4.421875" style="42" customWidth="1"/>
    <col min="2" max="2" width="8.7109375" style="96" customWidth="1"/>
    <col min="3" max="3" width="59.28125" style="47" customWidth="1"/>
    <col min="4" max="4" width="4.7109375" style="48" customWidth="1"/>
    <col min="5" max="5" width="8.8515625" style="49" customWidth="1"/>
    <col min="6" max="6" width="7.8515625" style="127" customWidth="1"/>
    <col min="7" max="7" width="8.140625" style="142" customWidth="1"/>
    <col min="8" max="8" width="13.28125" style="153" customWidth="1"/>
    <col min="9" max="9" width="11.7109375" style="50" customWidth="1"/>
    <col min="10" max="16384" width="11.421875" style="29" customWidth="1"/>
  </cols>
  <sheetData>
    <row r="1" spans="1:9" s="20" customFormat="1" ht="27.75" customHeight="1">
      <c r="A1" s="16"/>
      <c r="B1" s="17" t="s">
        <v>432</v>
      </c>
      <c r="C1" s="17" t="s">
        <v>433</v>
      </c>
      <c r="D1" s="17" t="s">
        <v>178</v>
      </c>
      <c r="E1" s="18" t="s">
        <v>434</v>
      </c>
      <c r="F1" s="124" t="s">
        <v>194</v>
      </c>
      <c r="G1" s="124" t="s">
        <v>195</v>
      </c>
      <c r="H1" s="145" t="s">
        <v>196</v>
      </c>
      <c r="I1" s="19" t="s">
        <v>34</v>
      </c>
    </row>
    <row r="2" spans="1:9" s="20" customFormat="1" ht="13.5" customHeight="1">
      <c r="A2" s="16"/>
      <c r="B2" s="86"/>
      <c r="C2" s="21"/>
      <c r="D2" s="22"/>
      <c r="E2" s="18"/>
      <c r="F2" s="134"/>
      <c r="G2" s="134"/>
      <c r="H2" s="159"/>
      <c r="I2" s="23"/>
    </row>
    <row r="3" spans="1:9" ht="12">
      <c r="A3" s="24"/>
      <c r="B3" s="103" t="s">
        <v>499</v>
      </c>
      <c r="C3" s="31" t="s">
        <v>323</v>
      </c>
      <c r="D3" s="22"/>
      <c r="E3" s="26"/>
      <c r="F3" s="132"/>
      <c r="G3" s="132"/>
      <c r="H3" s="150"/>
      <c r="I3" s="28"/>
    </row>
    <row r="4" spans="1:9" ht="13.5" customHeight="1">
      <c r="A4" s="24"/>
      <c r="B4" s="103"/>
      <c r="C4" s="31"/>
      <c r="D4" s="22"/>
      <c r="E4" s="26"/>
      <c r="F4" s="132"/>
      <c r="G4" s="132"/>
      <c r="H4" s="150"/>
      <c r="I4" s="28"/>
    </row>
    <row r="5" spans="1:9" s="33" customFormat="1" ht="12">
      <c r="A5" s="24"/>
      <c r="B5" s="88" t="s">
        <v>577</v>
      </c>
      <c r="C5" s="25" t="s">
        <v>154</v>
      </c>
      <c r="D5" s="22"/>
      <c r="E5" s="26"/>
      <c r="F5" s="135"/>
      <c r="G5" s="135"/>
      <c r="H5" s="156"/>
      <c r="I5" s="28"/>
    </row>
    <row r="6" spans="1:9" s="33" customFormat="1" ht="13.5" customHeight="1">
      <c r="A6" s="24"/>
      <c r="B6" s="88"/>
      <c r="C6" s="25"/>
      <c r="D6" s="22"/>
      <c r="E6" s="26"/>
      <c r="F6" s="135"/>
      <c r="G6" s="135"/>
      <c r="H6" s="156"/>
      <c r="I6" s="28">
        <f>IF(F6="",(IF(E6="","",E6*G6)),F6*G6)</f>
      </c>
    </row>
    <row r="7" spans="1:9" ht="12">
      <c r="A7" s="24"/>
      <c r="B7" s="89" t="s">
        <v>241</v>
      </c>
      <c r="C7" s="35" t="s">
        <v>156</v>
      </c>
      <c r="D7" s="36"/>
      <c r="E7" s="38"/>
      <c r="F7" s="132"/>
      <c r="G7" s="132"/>
      <c r="H7" s="150"/>
      <c r="I7" s="28">
        <f aca="true" t="shared" si="0" ref="I7:I41">IF(F7="",(IF(E7="","",E7*G7)),F7*G7)</f>
      </c>
    </row>
    <row r="8" spans="1:9" ht="12">
      <c r="A8" s="24">
        <f>'07_Zimm_Dachdecken'!A39+1</f>
        <v>195</v>
      </c>
      <c r="B8" s="90"/>
      <c r="C8" s="35" t="s">
        <v>242</v>
      </c>
      <c r="D8" s="36" t="s">
        <v>426</v>
      </c>
      <c r="E8" s="38">
        <v>85</v>
      </c>
      <c r="F8" s="131"/>
      <c r="G8" s="131"/>
      <c r="H8" s="149"/>
      <c r="I8" s="28">
        <f t="shared" si="0"/>
        <v>0</v>
      </c>
    </row>
    <row r="9" spans="1:9" ht="12">
      <c r="A9" s="24"/>
      <c r="B9" s="89"/>
      <c r="C9" s="35" t="s">
        <v>155</v>
      </c>
      <c r="D9" s="36"/>
      <c r="E9" s="38"/>
      <c r="F9" s="132"/>
      <c r="G9" s="132"/>
      <c r="H9" s="150"/>
      <c r="I9" s="28">
        <f t="shared" si="0"/>
      </c>
    </row>
    <row r="10" spans="1:9" ht="12">
      <c r="A10" s="24">
        <f>A8+1</f>
        <v>196</v>
      </c>
      <c r="B10" s="90"/>
      <c r="C10" s="35" t="s">
        <v>152</v>
      </c>
      <c r="D10" s="36" t="s">
        <v>426</v>
      </c>
      <c r="E10" s="38">
        <v>43</v>
      </c>
      <c r="F10" s="131"/>
      <c r="G10" s="131"/>
      <c r="H10" s="149"/>
      <c r="I10" s="28">
        <f t="shared" si="0"/>
        <v>0</v>
      </c>
    </row>
    <row r="11" spans="1:9" ht="13.5" customHeight="1">
      <c r="A11" s="24"/>
      <c r="B11" s="90"/>
      <c r="C11" s="35"/>
      <c r="D11" s="36"/>
      <c r="E11" s="38"/>
      <c r="F11" s="132"/>
      <c r="G11" s="132"/>
      <c r="H11" s="150"/>
      <c r="I11" s="28">
        <f t="shared" si="0"/>
      </c>
    </row>
    <row r="12" spans="1:9" s="33" customFormat="1" ht="12">
      <c r="A12" s="24"/>
      <c r="B12" s="88" t="s">
        <v>578</v>
      </c>
      <c r="C12" s="25" t="s">
        <v>285</v>
      </c>
      <c r="D12" s="22"/>
      <c r="E12" s="26"/>
      <c r="F12" s="135"/>
      <c r="G12" s="135"/>
      <c r="H12" s="156"/>
      <c r="I12" s="28">
        <f t="shared" si="0"/>
      </c>
    </row>
    <row r="13" spans="1:9" s="33" customFormat="1" ht="13.5" customHeight="1">
      <c r="A13" s="24"/>
      <c r="B13" s="88"/>
      <c r="C13" s="25"/>
      <c r="D13" s="22"/>
      <c r="E13" s="26"/>
      <c r="F13" s="135"/>
      <c r="G13" s="135"/>
      <c r="H13" s="156"/>
      <c r="I13" s="28">
        <f t="shared" si="0"/>
      </c>
    </row>
    <row r="14" spans="1:9" ht="12">
      <c r="A14" s="24"/>
      <c r="B14" s="89" t="s">
        <v>383</v>
      </c>
      <c r="C14" s="35" t="s">
        <v>539</v>
      </c>
      <c r="D14" s="36"/>
      <c r="E14" s="38"/>
      <c r="F14" s="132"/>
      <c r="G14" s="132"/>
      <c r="H14" s="150"/>
      <c r="I14" s="28">
        <f t="shared" si="0"/>
      </c>
    </row>
    <row r="15" spans="1:9" ht="12">
      <c r="A15" s="24">
        <f>A10+1</f>
        <v>197</v>
      </c>
      <c r="B15" s="90"/>
      <c r="C15" s="35" t="s">
        <v>295</v>
      </c>
      <c r="D15" s="36" t="s">
        <v>426</v>
      </c>
      <c r="E15" s="38">
        <f>(9*9)*1.05</f>
        <v>85.05</v>
      </c>
      <c r="F15" s="131"/>
      <c r="G15" s="131"/>
      <c r="H15" s="149"/>
      <c r="I15" s="28">
        <f t="shared" si="0"/>
        <v>0</v>
      </c>
    </row>
    <row r="16" spans="1:9" ht="13.5" customHeight="1">
      <c r="A16" s="24"/>
      <c r="B16" s="90"/>
      <c r="C16" s="35"/>
      <c r="D16" s="36"/>
      <c r="E16" s="38"/>
      <c r="F16" s="132"/>
      <c r="G16" s="132"/>
      <c r="H16" s="150"/>
      <c r="I16" s="28">
        <f t="shared" si="0"/>
      </c>
    </row>
    <row r="17" spans="1:9" s="33" customFormat="1" ht="12">
      <c r="A17" s="24"/>
      <c r="B17" s="88" t="s">
        <v>574</v>
      </c>
      <c r="C17" s="25" t="s">
        <v>280</v>
      </c>
      <c r="D17" s="22"/>
      <c r="E17" s="26"/>
      <c r="F17" s="135"/>
      <c r="G17" s="135"/>
      <c r="H17" s="156"/>
      <c r="I17" s="28">
        <f t="shared" si="0"/>
      </c>
    </row>
    <row r="18" spans="1:9" s="33" customFormat="1" ht="13.5" customHeight="1">
      <c r="A18" s="24"/>
      <c r="B18" s="88"/>
      <c r="C18" s="25"/>
      <c r="D18" s="22"/>
      <c r="E18" s="26"/>
      <c r="F18" s="135"/>
      <c r="G18" s="135"/>
      <c r="H18" s="156"/>
      <c r="I18" s="28">
        <f t="shared" si="0"/>
      </c>
    </row>
    <row r="19" spans="1:9" ht="12">
      <c r="A19" s="24"/>
      <c r="B19" s="89" t="s">
        <v>89</v>
      </c>
      <c r="C19" s="35" t="s">
        <v>607</v>
      </c>
      <c r="D19" s="36"/>
      <c r="E19" s="38"/>
      <c r="F19" s="132"/>
      <c r="G19" s="132"/>
      <c r="H19" s="150"/>
      <c r="I19" s="28">
        <f t="shared" si="0"/>
      </c>
    </row>
    <row r="20" spans="1:9" ht="12">
      <c r="A20" s="24">
        <f>A15+1</f>
        <v>198</v>
      </c>
      <c r="B20" s="90"/>
      <c r="C20" s="35" t="s">
        <v>281</v>
      </c>
      <c r="D20" s="36" t="s">
        <v>426</v>
      </c>
      <c r="E20" s="38">
        <v>51</v>
      </c>
      <c r="F20" s="131"/>
      <c r="G20" s="131"/>
      <c r="H20" s="149"/>
      <c r="I20" s="28">
        <f t="shared" si="0"/>
        <v>0</v>
      </c>
    </row>
    <row r="21" spans="1:9" ht="12">
      <c r="A21" s="24"/>
      <c r="B21" s="89" t="s">
        <v>90</v>
      </c>
      <c r="C21" s="35" t="s">
        <v>382</v>
      </c>
      <c r="D21" s="36"/>
      <c r="E21" s="38"/>
      <c r="F21" s="132"/>
      <c r="G21" s="132"/>
      <c r="H21" s="150"/>
      <c r="I21" s="28">
        <f t="shared" si="0"/>
      </c>
    </row>
    <row r="22" spans="1:9" ht="12">
      <c r="A22" s="24">
        <f>A20+1</f>
        <v>199</v>
      </c>
      <c r="B22" s="90"/>
      <c r="C22" s="35" t="s">
        <v>345</v>
      </c>
      <c r="D22" s="36" t="s">
        <v>426</v>
      </c>
      <c r="E22" s="38">
        <f>(1.4*2+0.88*18+0.9*12+1.3*8+2*29+2.9*2+1.3+2)*1.2</f>
        <v>128.328</v>
      </c>
      <c r="F22" s="131"/>
      <c r="G22" s="131"/>
      <c r="H22" s="149"/>
      <c r="I22" s="28">
        <f t="shared" si="0"/>
        <v>0</v>
      </c>
    </row>
    <row r="23" spans="1:9" ht="66" customHeight="1">
      <c r="A23" s="24"/>
      <c r="B23" s="91" t="s">
        <v>394</v>
      </c>
      <c r="C23" s="35" t="s">
        <v>339</v>
      </c>
      <c r="D23" s="41"/>
      <c r="E23" s="38"/>
      <c r="F23" s="132"/>
      <c r="G23" s="132"/>
      <c r="H23" s="150"/>
      <c r="I23" s="28">
        <f t="shared" si="0"/>
      </c>
    </row>
    <row r="24" spans="1:9" ht="16.5" customHeight="1">
      <c r="A24" s="24">
        <f>A22+1</f>
        <v>200</v>
      </c>
      <c r="B24" s="91"/>
      <c r="C24" s="35" t="s">
        <v>288</v>
      </c>
      <c r="D24" s="36" t="s">
        <v>21</v>
      </c>
      <c r="E24" s="38">
        <v>2</v>
      </c>
      <c r="F24" s="131"/>
      <c r="G24" s="131"/>
      <c r="H24" s="149"/>
      <c r="I24" s="28">
        <f t="shared" si="0"/>
        <v>0</v>
      </c>
    </row>
    <row r="25" spans="1:9" ht="18.75" customHeight="1">
      <c r="A25" s="24">
        <f>A24+1</f>
        <v>201</v>
      </c>
      <c r="B25" s="91"/>
      <c r="C25" s="35" t="s">
        <v>184</v>
      </c>
      <c r="D25" s="36" t="s">
        <v>21</v>
      </c>
      <c r="E25" s="38">
        <v>1</v>
      </c>
      <c r="F25" s="131"/>
      <c r="G25" s="131"/>
      <c r="H25" s="149"/>
      <c r="I25" s="28">
        <f t="shared" si="0"/>
        <v>0</v>
      </c>
    </row>
    <row r="26" spans="1:9" ht="13.5" customHeight="1">
      <c r="A26" s="24"/>
      <c r="B26" s="91"/>
      <c r="C26" s="35"/>
      <c r="D26" s="36"/>
      <c r="E26" s="38"/>
      <c r="F26" s="132"/>
      <c r="G26" s="132"/>
      <c r="H26" s="150"/>
      <c r="I26" s="28">
        <f t="shared" si="0"/>
      </c>
    </row>
    <row r="27" spans="1:9" s="33" customFormat="1" ht="12">
      <c r="A27" s="24"/>
      <c r="B27" s="88" t="s">
        <v>575</v>
      </c>
      <c r="C27" s="25" t="s">
        <v>298</v>
      </c>
      <c r="D27" s="22"/>
      <c r="E27" s="38"/>
      <c r="F27" s="135"/>
      <c r="G27" s="135"/>
      <c r="H27" s="156"/>
      <c r="I27" s="28">
        <f t="shared" si="0"/>
      </c>
    </row>
    <row r="28" spans="1:9" s="33" customFormat="1" ht="13.5" customHeight="1">
      <c r="A28" s="24"/>
      <c r="B28" s="88"/>
      <c r="C28" s="25"/>
      <c r="D28" s="22"/>
      <c r="E28" s="38"/>
      <c r="F28" s="135"/>
      <c r="G28" s="135"/>
      <c r="H28" s="156"/>
      <c r="I28" s="28">
        <f t="shared" si="0"/>
      </c>
    </row>
    <row r="29" spans="1:9" ht="24">
      <c r="A29" s="24"/>
      <c r="B29" s="89" t="s">
        <v>91</v>
      </c>
      <c r="C29" s="35" t="s">
        <v>161</v>
      </c>
      <c r="D29" s="36"/>
      <c r="E29" s="26"/>
      <c r="F29" s="132"/>
      <c r="G29" s="132"/>
      <c r="H29" s="150"/>
      <c r="I29" s="28">
        <f t="shared" si="0"/>
      </c>
    </row>
    <row r="30" spans="1:9" ht="12">
      <c r="A30" s="24">
        <f>A25+1</f>
        <v>202</v>
      </c>
      <c r="B30" s="90"/>
      <c r="C30" s="35" t="s">
        <v>174</v>
      </c>
      <c r="D30" s="36" t="s">
        <v>426</v>
      </c>
      <c r="E30" s="38">
        <v>127</v>
      </c>
      <c r="F30" s="131"/>
      <c r="G30" s="131"/>
      <c r="H30" s="149"/>
      <c r="I30" s="28">
        <f t="shared" si="0"/>
        <v>0</v>
      </c>
    </row>
    <row r="31" spans="1:9" ht="24">
      <c r="A31" s="24"/>
      <c r="B31" s="89" t="s">
        <v>107</v>
      </c>
      <c r="C31" s="35" t="s">
        <v>212</v>
      </c>
      <c r="D31" s="36"/>
      <c r="E31" s="38"/>
      <c r="F31" s="132"/>
      <c r="G31" s="132"/>
      <c r="H31" s="150"/>
      <c r="I31" s="28">
        <f t="shared" si="0"/>
      </c>
    </row>
    <row r="32" spans="1:9" ht="12">
      <c r="A32" s="24">
        <f>A30+1</f>
        <v>203</v>
      </c>
      <c r="B32" s="89"/>
      <c r="C32" s="35" t="s">
        <v>213</v>
      </c>
      <c r="D32" s="36" t="s">
        <v>426</v>
      </c>
      <c r="E32" s="38">
        <v>120</v>
      </c>
      <c r="F32" s="131"/>
      <c r="G32" s="131"/>
      <c r="H32" s="149"/>
      <c r="I32" s="28">
        <f t="shared" si="0"/>
        <v>0</v>
      </c>
    </row>
    <row r="33" spans="1:9" ht="12">
      <c r="A33" s="24">
        <f>A32+1</f>
        <v>204</v>
      </c>
      <c r="B33" s="90"/>
      <c r="C33" s="35" t="s">
        <v>214</v>
      </c>
      <c r="D33" s="36" t="s">
        <v>426</v>
      </c>
      <c r="E33" s="38">
        <v>3</v>
      </c>
      <c r="F33" s="131"/>
      <c r="G33" s="131"/>
      <c r="H33" s="149"/>
      <c r="I33" s="28">
        <f t="shared" si="0"/>
        <v>0</v>
      </c>
    </row>
    <row r="34" spans="1:9" ht="13.5" customHeight="1">
      <c r="A34" s="24"/>
      <c r="B34" s="90"/>
      <c r="C34" s="35"/>
      <c r="D34" s="36"/>
      <c r="E34" s="38"/>
      <c r="F34" s="132"/>
      <c r="G34" s="132"/>
      <c r="H34" s="150"/>
      <c r="I34" s="28">
        <f t="shared" si="0"/>
      </c>
    </row>
    <row r="35" spans="1:9" s="33" customFormat="1" ht="12">
      <c r="A35" s="24"/>
      <c r="B35" s="88" t="s">
        <v>108</v>
      </c>
      <c r="C35" s="25" t="s">
        <v>318</v>
      </c>
      <c r="D35" s="22"/>
      <c r="E35" s="38"/>
      <c r="F35" s="135"/>
      <c r="G35" s="135"/>
      <c r="H35" s="156"/>
      <c r="I35" s="28">
        <f t="shared" si="0"/>
      </c>
    </row>
    <row r="36" spans="1:9" s="33" customFormat="1" ht="13.5" customHeight="1">
      <c r="A36" s="24"/>
      <c r="B36" s="88"/>
      <c r="C36" s="25"/>
      <c r="D36" s="22"/>
      <c r="E36" s="38"/>
      <c r="F36" s="135"/>
      <c r="G36" s="135"/>
      <c r="H36" s="156"/>
      <c r="I36" s="28">
        <f t="shared" si="0"/>
      </c>
    </row>
    <row r="37" spans="1:9" ht="87" customHeight="1">
      <c r="A37" s="24">
        <f>A33+1</f>
        <v>205</v>
      </c>
      <c r="B37" s="93" t="s">
        <v>464</v>
      </c>
      <c r="C37" s="35" t="s">
        <v>340</v>
      </c>
      <c r="D37" s="36" t="s">
        <v>8</v>
      </c>
      <c r="E37" s="38">
        <v>27</v>
      </c>
      <c r="F37" s="131"/>
      <c r="G37" s="131"/>
      <c r="H37" s="149"/>
      <c r="I37" s="28">
        <f t="shared" si="0"/>
        <v>0</v>
      </c>
    </row>
    <row r="38" spans="1:9" ht="13.5" customHeight="1">
      <c r="A38" s="24"/>
      <c r="B38" s="91"/>
      <c r="C38" s="35"/>
      <c r="D38" s="36"/>
      <c r="E38" s="26"/>
      <c r="F38" s="132"/>
      <c r="G38" s="132"/>
      <c r="H38" s="150"/>
      <c r="I38" s="28">
        <f t="shared" si="0"/>
      </c>
    </row>
    <row r="39" spans="1:9" s="33" customFormat="1" ht="12">
      <c r="A39" s="24"/>
      <c r="B39" s="88" t="s">
        <v>574</v>
      </c>
      <c r="C39" s="25" t="s">
        <v>211</v>
      </c>
      <c r="D39" s="22"/>
      <c r="E39" s="38"/>
      <c r="F39" s="135"/>
      <c r="G39" s="135"/>
      <c r="H39" s="156"/>
      <c r="I39" s="28">
        <f t="shared" si="0"/>
      </c>
    </row>
    <row r="40" spans="1:9" ht="24.75" customHeight="1">
      <c r="A40" s="34"/>
      <c r="B40" s="89" t="s">
        <v>198</v>
      </c>
      <c r="C40" s="35" t="s">
        <v>277</v>
      </c>
      <c r="D40" s="36"/>
      <c r="E40" s="38"/>
      <c r="F40" s="132"/>
      <c r="G40" s="132"/>
      <c r="H40" s="150"/>
      <c r="I40" s="28">
        <f t="shared" si="0"/>
      </c>
    </row>
    <row r="41" spans="1:9" ht="12">
      <c r="A41" s="34">
        <f>A37+1</f>
        <v>206</v>
      </c>
      <c r="B41" s="90"/>
      <c r="C41" s="35" t="s">
        <v>186</v>
      </c>
      <c r="D41" s="36" t="s">
        <v>426</v>
      </c>
      <c r="E41" s="38">
        <v>115</v>
      </c>
      <c r="F41" s="131"/>
      <c r="G41" s="131"/>
      <c r="H41" s="149"/>
      <c r="I41" s="28">
        <f t="shared" si="0"/>
        <v>0</v>
      </c>
    </row>
    <row r="42" spans="1:9" ht="13.5" customHeight="1">
      <c r="A42" s="24"/>
      <c r="B42" s="91"/>
      <c r="C42" s="35"/>
      <c r="D42" s="36"/>
      <c r="E42" s="38"/>
      <c r="F42" s="126"/>
      <c r="G42" s="132"/>
      <c r="H42" s="147"/>
      <c r="I42" s="28"/>
    </row>
    <row r="43" spans="1:9" s="33" customFormat="1" ht="12">
      <c r="A43" s="24"/>
      <c r="B43" s="94"/>
      <c r="C43" s="25" t="s">
        <v>304</v>
      </c>
      <c r="D43" s="22"/>
      <c r="E43" s="38"/>
      <c r="F43" s="126"/>
      <c r="G43" s="135"/>
      <c r="H43" s="148"/>
      <c r="I43" s="32">
        <f>SUM(I5:I41)</f>
        <v>0</v>
      </c>
    </row>
    <row r="44" ht="291" customHeight="1">
      <c r="I44" s="54"/>
    </row>
    <row r="45" ht="12">
      <c r="I45" s="54"/>
    </row>
    <row r="46" ht="12">
      <c r="I46" s="54"/>
    </row>
    <row r="47" ht="12">
      <c r="I47" s="54"/>
    </row>
    <row r="48" ht="12">
      <c r="I48" s="54"/>
    </row>
    <row r="49" spans="1:9" ht="12">
      <c r="A49" s="51"/>
      <c r="B49" s="97"/>
      <c r="C49" s="52"/>
      <c r="D49" s="53"/>
      <c r="I49" s="54"/>
    </row>
    <row r="50" spans="1:9" ht="12">
      <c r="A50" s="51"/>
      <c r="B50" s="97"/>
      <c r="C50" s="52"/>
      <c r="D50" s="53"/>
      <c r="I50" s="54"/>
    </row>
    <row r="51" spans="1:9" ht="12">
      <c r="A51" s="51"/>
      <c r="B51" s="98"/>
      <c r="C51" s="52"/>
      <c r="D51" s="53"/>
      <c r="I51" s="54"/>
    </row>
    <row r="52" spans="1:9" ht="12">
      <c r="A52" s="51"/>
      <c r="B52" s="98"/>
      <c r="C52" s="52"/>
      <c r="D52" s="53"/>
      <c r="I52" s="54"/>
    </row>
    <row r="53" spans="1:9" ht="12">
      <c r="A53" s="51"/>
      <c r="B53" s="97"/>
      <c r="C53" s="52"/>
      <c r="D53" s="53"/>
      <c r="I53" s="54"/>
    </row>
    <row r="54" ht="12">
      <c r="I54" s="54"/>
    </row>
    <row r="55" ht="12">
      <c r="I55" s="54"/>
    </row>
    <row r="56" ht="12">
      <c r="I56" s="54"/>
    </row>
    <row r="57" ht="12">
      <c r="I57" s="54"/>
    </row>
    <row r="58" ht="12">
      <c r="I58" s="54"/>
    </row>
    <row r="59" ht="12">
      <c r="I59" s="54"/>
    </row>
    <row r="60" ht="12">
      <c r="I60" s="54"/>
    </row>
    <row r="61" ht="12">
      <c r="I61" s="54"/>
    </row>
    <row r="62" ht="12">
      <c r="I62" s="54"/>
    </row>
    <row r="63" ht="12">
      <c r="I63" s="54"/>
    </row>
    <row r="64" ht="12">
      <c r="I64" s="54"/>
    </row>
    <row r="65" ht="12">
      <c r="I65" s="54"/>
    </row>
    <row r="66" ht="12">
      <c r="I66" s="54"/>
    </row>
    <row r="67" ht="12">
      <c r="I67" s="54"/>
    </row>
    <row r="68" ht="12">
      <c r="I68" s="54"/>
    </row>
    <row r="69" ht="12">
      <c r="I69" s="54"/>
    </row>
    <row r="70" ht="12">
      <c r="I70" s="54"/>
    </row>
    <row r="71" ht="12">
      <c r="I71" s="54"/>
    </row>
    <row r="72" ht="12">
      <c r="I72" s="54"/>
    </row>
    <row r="73" ht="12">
      <c r="I73" s="54"/>
    </row>
    <row r="74" ht="12">
      <c r="I74" s="54"/>
    </row>
    <row r="75" ht="12">
      <c r="I75" s="54"/>
    </row>
    <row r="76" ht="12">
      <c r="I76" s="54"/>
    </row>
    <row r="77" ht="12">
      <c r="I77" s="54"/>
    </row>
    <row r="78" ht="12">
      <c r="I78" s="54"/>
    </row>
    <row r="79" ht="12">
      <c r="I79" s="54"/>
    </row>
    <row r="80" ht="12">
      <c r="I80" s="54"/>
    </row>
    <row r="81" ht="12">
      <c r="I81" s="54"/>
    </row>
    <row r="82" ht="12">
      <c r="I82" s="54"/>
    </row>
    <row r="83" ht="12">
      <c r="I83" s="54"/>
    </row>
    <row r="84" ht="12">
      <c r="I84" s="54"/>
    </row>
    <row r="85" ht="12">
      <c r="I85" s="54"/>
    </row>
    <row r="86" ht="12">
      <c r="I86" s="54"/>
    </row>
    <row r="87" ht="12">
      <c r="I87" s="54"/>
    </row>
    <row r="88" ht="12">
      <c r="I88" s="54"/>
    </row>
    <row r="89" ht="12">
      <c r="I89" s="54"/>
    </row>
    <row r="90" ht="12">
      <c r="I90" s="54"/>
    </row>
    <row r="91" ht="12">
      <c r="I91" s="54"/>
    </row>
    <row r="92" ht="12">
      <c r="I92" s="54"/>
    </row>
    <row r="93" ht="12">
      <c r="I93" s="54"/>
    </row>
    <row r="94" ht="12">
      <c r="I94" s="54"/>
    </row>
    <row r="95" ht="12">
      <c r="I95" s="54"/>
    </row>
    <row r="96" ht="12">
      <c r="I96" s="54"/>
    </row>
    <row r="97" ht="12">
      <c r="I97" s="54"/>
    </row>
    <row r="98" ht="12">
      <c r="I98" s="54"/>
    </row>
    <row r="99" ht="12">
      <c r="I99" s="54"/>
    </row>
    <row r="100" ht="12">
      <c r="I100" s="54"/>
    </row>
    <row r="101" ht="12">
      <c r="I101" s="54"/>
    </row>
    <row r="102" ht="12">
      <c r="I102" s="54"/>
    </row>
    <row r="103" ht="12">
      <c r="I103" s="54"/>
    </row>
    <row r="104" ht="12">
      <c r="I104" s="54"/>
    </row>
    <row r="105" ht="12">
      <c r="I105" s="54"/>
    </row>
    <row r="106" ht="12">
      <c r="I106" s="54"/>
    </row>
    <row r="107" ht="12">
      <c r="I107" s="54"/>
    </row>
    <row r="108" ht="12">
      <c r="I108" s="54"/>
    </row>
    <row r="109" ht="12">
      <c r="I109" s="54"/>
    </row>
    <row r="110" ht="12">
      <c r="I110" s="54"/>
    </row>
    <row r="111" ht="12">
      <c r="I111" s="54"/>
    </row>
    <row r="112" ht="12">
      <c r="I112" s="54"/>
    </row>
    <row r="113" ht="12">
      <c r="I113" s="54"/>
    </row>
    <row r="114" ht="12">
      <c r="I114" s="54"/>
    </row>
    <row r="115" ht="12">
      <c r="I115" s="54"/>
    </row>
    <row r="116" ht="12">
      <c r="I116" s="54"/>
    </row>
    <row r="117" ht="12">
      <c r="I117" s="54"/>
    </row>
    <row r="118" ht="12">
      <c r="I118" s="54"/>
    </row>
    <row r="119" ht="12">
      <c r="I119" s="54"/>
    </row>
    <row r="120" ht="12">
      <c r="I120" s="54"/>
    </row>
    <row r="121" ht="12">
      <c r="I121" s="54"/>
    </row>
    <row r="122" ht="12">
      <c r="I122" s="54"/>
    </row>
    <row r="123" ht="12">
      <c r="I123" s="54"/>
    </row>
    <row r="124" ht="12">
      <c r="I124" s="54"/>
    </row>
    <row r="125" ht="12">
      <c r="I125" s="54"/>
    </row>
    <row r="126" ht="12">
      <c r="I126" s="54"/>
    </row>
    <row r="127" ht="12">
      <c r="I127" s="54"/>
    </row>
    <row r="128" ht="12">
      <c r="I128" s="54"/>
    </row>
    <row r="129" ht="12">
      <c r="I129" s="54"/>
    </row>
    <row r="130" ht="12">
      <c r="I130" s="54"/>
    </row>
    <row r="131" ht="12">
      <c r="I131" s="54"/>
    </row>
    <row r="132" ht="12">
      <c r="I132" s="54"/>
    </row>
    <row r="133" ht="12">
      <c r="I133" s="54"/>
    </row>
    <row r="134" ht="12">
      <c r="I134" s="54"/>
    </row>
    <row r="135" ht="12">
      <c r="I135" s="54"/>
    </row>
    <row r="136" ht="12">
      <c r="I136" s="54"/>
    </row>
    <row r="137" ht="12">
      <c r="I137" s="54"/>
    </row>
    <row r="138" ht="12">
      <c r="I138" s="54"/>
    </row>
    <row r="139" ht="12">
      <c r="I139" s="54"/>
    </row>
    <row r="140" ht="12">
      <c r="I140" s="54"/>
    </row>
    <row r="141" ht="12">
      <c r="I141" s="54"/>
    </row>
    <row r="142" ht="12">
      <c r="I142" s="54"/>
    </row>
    <row r="143" ht="12">
      <c r="I143" s="54"/>
    </row>
    <row r="144" ht="12">
      <c r="I144" s="54"/>
    </row>
    <row r="145" ht="12">
      <c r="I145" s="54"/>
    </row>
    <row r="146" ht="12">
      <c r="I146" s="54"/>
    </row>
    <row r="147" ht="12">
      <c r="I147" s="54"/>
    </row>
    <row r="148" ht="12">
      <c r="I148" s="54"/>
    </row>
    <row r="149" ht="12">
      <c r="I149" s="54"/>
    </row>
    <row r="150" ht="12">
      <c r="I150" s="54"/>
    </row>
    <row r="151" ht="12">
      <c r="I151" s="54"/>
    </row>
    <row r="152" ht="12">
      <c r="I152" s="54"/>
    </row>
    <row r="153" ht="12">
      <c r="I153" s="54"/>
    </row>
    <row r="154" ht="12">
      <c r="I154" s="54"/>
    </row>
    <row r="155" ht="12">
      <c r="I155" s="54"/>
    </row>
    <row r="156" ht="12">
      <c r="I156" s="54"/>
    </row>
    <row r="157" ht="12">
      <c r="I157" s="54"/>
    </row>
    <row r="158" ht="12">
      <c r="I158" s="54"/>
    </row>
    <row r="159" ht="12">
      <c r="I159" s="54"/>
    </row>
    <row r="160" ht="12">
      <c r="I160" s="54"/>
    </row>
    <row r="161" ht="12">
      <c r="I161" s="54"/>
    </row>
    <row r="162" ht="12">
      <c r="I162" s="54"/>
    </row>
    <row r="163" ht="12">
      <c r="I163" s="54"/>
    </row>
    <row r="164" ht="12">
      <c r="I164" s="54"/>
    </row>
    <row r="165" ht="12">
      <c r="I165" s="54"/>
    </row>
    <row r="166" ht="12">
      <c r="I166" s="54"/>
    </row>
    <row r="167" ht="12">
      <c r="I167" s="54"/>
    </row>
    <row r="168" ht="12">
      <c r="I168" s="54"/>
    </row>
    <row r="169" ht="12">
      <c r="I169" s="54"/>
    </row>
    <row r="170" ht="12">
      <c r="I170" s="54"/>
    </row>
    <row r="171" ht="12">
      <c r="I171" s="54"/>
    </row>
    <row r="172" ht="12">
      <c r="I172" s="54"/>
    </row>
    <row r="173" ht="12">
      <c r="I173" s="54"/>
    </row>
    <row r="174" ht="12">
      <c r="I174" s="54"/>
    </row>
    <row r="175" ht="12">
      <c r="I175" s="54"/>
    </row>
    <row r="176" ht="12">
      <c r="I176" s="54"/>
    </row>
    <row r="177" ht="12">
      <c r="I177" s="54"/>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headerFooter alignWithMargins="0">
    <oddHeader>&amp;Lmetzen project &amp; management&amp;RLV Neumarkt Vill - WOBI
28-09-2010</oddHeader>
    <oddFooter>&amp;R&amp;A</oddFooter>
  </headerFooter>
</worksheet>
</file>

<file path=xl/worksheets/sheet7.xml><?xml version="1.0" encoding="utf-8"?>
<worksheet xmlns="http://schemas.openxmlformats.org/spreadsheetml/2006/main" xmlns:r="http://schemas.openxmlformats.org/officeDocument/2006/relationships">
  <dimension ref="A1:K39"/>
  <sheetViews>
    <sheetView zoomScaleSheetLayoutView="125" workbookViewId="0" topLeftCell="A1">
      <selection activeCell="G90" sqref="G90"/>
    </sheetView>
  </sheetViews>
  <sheetFormatPr defaultColWidth="11.421875" defaultRowHeight="12.75"/>
  <cols>
    <col min="1" max="1" width="4.421875" style="42" customWidth="1"/>
    <col min="2" max="2" width="8.7109375" style="96" customWidth="1"/>
    <col min="3" max="3" width="59.28125" style="47" customWidth="1"/>
    <col min="4" max="4" width="4.7109375" style="48" customWidth="1"/>
    <col min="5" max="5" width="8.8515625" style="49" customWidth="1"/>
    <col min="6" max="6" width="7.8515625" style="127" customWidth="1"/>
    <col min="7" max="7" width="8.140625" style="142" customWidth="1"/>
    <col min="8" max="8" width="13.28125" style="123" customWidth="1"/>
    <col min="9" max="9" width="11.7109375" style="50" customWidth="1"/>
    <col min="10" max="16384" width="11.421875" style="29" customWidth="1"/>
  </cols>
  <sheetData>
    <row r="1" spans="1:9" s="20" customFormat="1" ht="27.75" customHeight="1">
      <c r="A1" s="16"/>
      <c r="B1" s="17" t="s">
        <v>432</v>
      </c>
      <c r="C1" s="17" t="s">
        <v>433</v>
      </c>
      <c r="D1" s="17" t="s">
        <v>178</v>
      </c>
      <c r="E1" s="18" t="s">
        <v>434</v>
      </c>
      <c r="F1" s="124" t="s">
        <v>194</v>
      </c>
      <c r="G1" s="124" t="s">
        <v>195</v>
      </c>
      <c r="H1" s="120" t="s">
        <v>196</v>
      </c>
      <c r="I1" s="19" t="s">
        <v>34</v>
      </c>
    </row>
    <row r="2" spans="1:9" s="20" customFormat="1" ht="13.5" customHeight="1">
      <c r="A2" s="16"/>
      <c r="B2" s="86"/>
      <c r="C2" s="21"/>
      <c r="D2" s="22"/>
      <c r="E2" s="18"/>
      <c r="F2" s="134"/>
      <c r="G2" s="134"/>
      <c r="H2" s="140"/>
      <c r="I2" s="23"/>
    </row>
    <row r="3" spans="1:9" s="33" customFormat="1" ht="12">
      <c r="A3" s="30"/>
      <c r="B3" s="88" t="s">
        <v>123</v>
      </c>
      <c r="C3" s="25" t="s">
        <v>104</v>
      </c>
      <c r="D3" s="22"/>
      <c r="E3" s="26"/>
      <c r="F3" s="135"/>
      <c r="G3" s="135"/>
      <c r="H3" s="141"/>
      <c r="I3" s="32"/>
    </row>
    <row r="4" spans="1:9" s="33" customFormat="1" ht="13.5" customHeight="1">
      <c r="A4" s="30"/>
      <c r="B4" s="88"/>
      <c r="C4" s="25"/>
      <c r="D4" s="22"/>
      <c r="E4" s="26"/>
      <c r="F4" s="135"/>
      <c r="G4" s="135"/>
      <c r="H4" s="141"/>
      <c r="I4" s="28">
        <f>IF(F4="",(IF(E4="","",E4*G4)),F4*G4)</f>
      </c>
    </row>
    <row r="5" spans="1:9" ht="12">
      <c r="A5" s="34">
        <f>'08_Spengler'!A41+1</f>
        <v>207</v>
      </c>
      <c r="B5" s="89" t="s">
        <v>124</v>
      </c>
      <c r="C5" s="35" t="s">
        <v>136</v>
      </c>
      <c r="D5" s="36" t="s">
        <v>8</v>
      </c>
      <c r="E5" s="38">
        <v>19</v>
      </c>
      <c r="F5" s="131"/>
      <c r="G5" s="131"/>
      <c r="H5" s="138"/>
      <c r="I5" s="28">
        <f>IF(F5="",(IF(E5="","",E5*G5)),F5*G5)</f>
        <v>0</v>
      </c>
    </row>
    <row r="6" spans="2:9" ht="12">
      <c r="B6" s="89" t="s">
        <v>125</v>
      </c>
      <c r="C6" s="35" t="s">
        <v>191</v>
      </c>
      <c r="F6" s="135"/>
      <c r="G6" s="135"/>
      <c r="H6" s="141"/>
      <c r="I6" s="28">
        <f>IF(F6="",(IF(E6="","",E6*G6)),F6*G6)</f>
      </c>
    </row>
    <row r="7" spans="1:9" ht="12">
      <c r="A7" s="24">
        <f>A5+1</f>
        <v>208</v>
      </c>
      <c r="B7" s="89" t="s">
        <v>126</v>
      </c>
      <c r="C7" s="35" t="s">
        <v>150</v>
      </c>
      <c r="D7" s="36" t="s">
        <v>8</v>
      </c>
      <c r="E7" s="38">
        <v>27</v>
      </c>
      <c r="F7" s="131"/>
      <c r="G7" s="131"/>
      <c r="H7" s="138"/>
      <c r="I7" s="28">
        <f aca="true" t="shared" si="0" ref="I7:I35">IF(F7="",(IF(E7="","",E7*G7)),F7*G7)</f>
        <v>0</v>
      </c>
    </row>
    <row r="8" spans="1:9" ht="12">
      <c r="A8" s="24">
        <f>A7+1</f>
        <v>209</v>
      </c>
      <c r="B8" s="89" t="s">
        <v>127</v>
      </c>
      <c r="C8" s="35" t="s">
        <v>151</v>
      </c>
      <c r="D8" s="36" t="s">
        <v>8</v>
      </c>
      <c r="E8" s="38">
        <v>126</v>
      </c>
      <c r="F8" s="131"/>
      <c r="G8" s="131"/>
      <c r="H8" s="138"/>
      <c r="I8" s="28">
        <f t="shared" si="0"/>
        <v>0</v>
      </c>
    </row>
    <row r="9" spans="1:9" ht="12">
      <c r="A9" s="24">
        <f>A8+1</f>
        <v>210</v>
      </c>
      <c r="B9" s="89" t="s">
        <v>172</v>
      </c>
      <c r="C9" s="35" t="s">
        <v>171</v>
      </c>
      <c r="D9" s="36" t="s">
        <v>8</v>
      </c>
      <c r="E9" s="38">
        <v>13</v>
      </c>
      <c r="F9" s="131"/>
      <c r="G9" s="131"/>
      <c r="H9" s="138"/>
      <c r="I9" s="28">
        <f t="shared" si="0"/>
        <v>0</v>
      </c>
    </row>
    <row r="10" spans="1:9" ht="13.5" customHeight="1">
      <c r="A10" s="24"/>
      <c r="B10" s="89"/>
      <c r="C10" s="35"/>
      <c r="D10" s="36"/>
      <c r="E10" s="38"/>
      <c r="F10" s="132"/>
      <c r="G10" s="132"/>
      <c r="H10" s="139"/>
      <c r="I10" s="28">
        <f t="shared" si="0"/>
      </c>
    </row>
    <row r="11" spans="1:9" s="33" customFormat="1" ht="12">
      <c r="A11" s="30"/>
      <c r="B11" s="88" t="s">
        <v>110</v>
      </c>
      <c r="C11" s="25" t="s">
        <v>319</v>
      </c>
      <c r="D11" s="22"/>
      <c r="E11" s="26"/>
      <c r="F11" s="135"/>
      <c r="G11" s="135"/>
      <c r="H11" s="141"/>
      <c r="I11" s="28">
        <f t="shared" si="0"/>
      </c>
    </row>
    <row r="12" spans="1:9" s="33" customFormat="1" ht="13.5" customHeight="1">
      <c r="A12" s="30"/>
      <c r="B12" s="88"/>
      <c r="C12" s="25"/>
      <c r="D12" s="22"/>
      <c r="E12" s="26"/>
      <c r="F12" s="135"/>
      <c r="G12" s="135"/>
      <c r="H12" s="141"/>
      <c r="I12" s="28">
        <f t="shared" si="0"/>
      </c>
    </row>
    <row r="13" spans="1:9" ht="12">
      <c r="A13" s="34">
        <f>A9+1</f>
        <v>211</v>
      </c>
      <c r="B13" s="89" t="s">
        <v>364</v>
      </c>
      <c r="C13" s="35" t="s">
        <v>320</v>
      </c>
      <c r="D13" s="36" t="s">
        <v>8</v>
      </c>
      <c r="E13" s="38">
        <f>185-19</f>
        <v>166</v>
      </c>
      <c r="F13" s="131"/>
      <c r="G13" s="131"/>
      <c r="H13" s="138"/>
      <c r="I13" s="28">
        <f t="shared" si="0"/>
        <v>0</v>
      </c>
    </row>
    <row r="14" spans="1:9" ht="24">
      <c r="A14" s="34">
        <f>A13+1</f>
        <v>212</v>
      </c>
      <c r="B14" s="89" t="s">
        <v>492</v>
      </c>
      <c r="C14" s="35" t="s">
        <v>192</v>
      </c>
      <c r="D14" s="36" t="s">
        <v>8</v>
      </c>
      <c r="E14" s="38">
        <v>45</v>
      </c>
      <c r="F14" s="131"/>
      <c r="G14" s="131"/>
      <c r="H14" s="138"/>
      <c r="I14" s="28">
        <f t="shared" si="0"/>
        <v>0</v>
      </c>
    </row>
    <row r="15" spans="1:9" ht="13.5" customHeight="1">
      <c r="A15" s="24"/>
      <c r="B15" s="89"/>
      <c r="C15" s="35"/>
      <c r="D15" s="36"/>
      <c r="E15" s="38"/>
      <c r="F15" s="132"/>
      <c r="G15" s="132"/>
      <c r="H15" s="139"/>
      <c r="I15" s="28">
        <f t="shared" si="0"/>
      </c>
    </row>
    <row r="16" spans="1:9" s="33" customFormat="1" ht="12">
      <c r="A16" s="30"/>
      <c r="B16" s="88" t="s">
        <v>664</v>
      </c>
      <c r="C16" s="25" t="s">
        <v>400</v>
      </c>
      <c r="D16" s="22"/>
      <c r="E16" s="38"/>
      <c r="F16" s="135"/>
      <c r="G16" s="135"/>
      <c r="H16" s="141"/>
      <c r="I16" s="28">
        <f t="shared" si="0"/>
      </c>
    </row>
    <row r="17" spans="1:9" s="33" customFormat="1" ht="13.5" customHeight="1">
      <c r="A17" s="30"/>
      <c r="B17" s="88"/>
      <c r="C17" s="25"/>
      <c r="D17" s="22"/>
      <c r="E17" s="38"/>
      <c r="F17" s="135"/>
      <c r="G17" s="135"/>
      <c r="H17" s="141"/>
      <c r="I17" s="28">
        <f t="shared" si="0"/>
      </c>
    </row>
    <row r="18" spans="1:9" ht="12">
      <c r="A18" s="24"/>
      <c r="B18" s="89" t="s">
        <v>0</v>
      </c>
      <c r="C18" s="35" t="s">
        <v>401</v>
      </c>
      <c r="D18" s="22"/>
      <c r="E18" s="38"/>
      <c r="F18" s="132"/>
      <c r="G18" s="132"/>
      <c r="H18" s="139"/>
      <c r="I18" s="28">
        <f t="shared" si="0"/>
      </c>
    </row>
    <row r="19" spans="1:9" ht="12">
      <c r="A19" s="24">
        <f>A14+1</f>
        <v>213</v>
      </c>
      <c r="B19" s="90"/>
      <c r="C19" s="35" t="s">
        <v>402</v>
      </c>
      <c r="D19" s="36" t="s">
        <v>21</v>
      </c>
      <c r="E19" s="38">
        <v>48</v>
      </c>
      <c r="F19" s="131"/>
      <c r="G19" s="131"/>
      <c r="H19" s="138"/>
      <c r="I19" s="28">
        <f t="shared" si="0"/>
        <v>0</v>
      </c>
    </row>
    <row r="20" spans="1:9" ht="12">
      <c r="A20" s="24"/>
      <c r="B20" s="89" t="s">
        <v>1</v>
      </c>
      <c r="C20" s="35" t="s">
        <v>633</v>
      </c>
      <c r="D20" s="22"/>
      <c r="E20" s="38"/>
      <c r="F20" s="132"/>
      <c r="G20" s="132"/>
      <c r="H20" s="139"/>
      <c r="I20" s="28">
        <f t="shared" si="0"/>
      </c>
    </row>
    <row r="21" spans="1:9" ht="12">
      <c r="A21" s="24">
        <f>A19+1</f>
        <v>214</v>
      </c>
      <c r="B21" s="90"/>
      <c r="C21" s="35" t="s">
        <v>402</v>
      </c>
      <c r="D21" s="36" t="s">
        <v>21</v>
      </c>
      <c r="E21" s="38">
        <f>2*3+2*6</f>
        <v>18</v>
      </c>
      <c r="F21" s="131"/>
      <c r="G21" s="131"/>
      <c r="H21" s="138"/>
      <c r="I21" s="28">
        <f t="shared" si="0"/>
        <v>0</v>
      </c>
    </row>
    <row r="22" spans="1:9" ht="13.5" customHeight="1">
      <c r="A22" s="24"/>
      <c r="B22" s="90"/>
      <c r="C22" s="35"/>
      <c r="D22" s="36"/>
      <c r="E22" s="38"/>
      <c r="F22" s="132"/>
      <c r="G22" s="132"/>
      <c r="H22" s="139"/>
      <c r="I22" s="28">
        <f t="shared" si="0"/>
      </c>
    </row>
    <row r="23" spans="1:9" s="33" customFormat="1" ht="12">
      <c r="A23" s="30"/>
      <c r="B23" s="88" t="s">
        <v>2</v>
      </c>
      <c r="C23" s="25" t="s">
        <v>321</v>
      </c>
      <c r="D23" s="22"/>
      <c r="E23" s="38"/>
      <c r="F23" s="135"/>
      <c r="G23" s="135"/>
      <c r="H23" s="141"/>
      <c r="I23" s="28">
        <f t="shared" si="0"/>
      </c>
    </row>
    <row r="24" spans="1:11" s="33" customFormat="1" ht="13.5" customHeight="1">
      <c r="A24" s="30"/>
      <c r="B24" s="88"/>
      <c r="C24" s="25"/>
      <c r="D24" s="22"/>
      <c r="E24" s="38"/>
      <c r="F24" s="135"/>
      <c r="G24" s="135"/>
      <c r="H24" s="141"/>
      <c r="I24" s="28">
        <f t="shared" si="0"/>
      </c>
      <c r="K24" s="162"/>
    </row>
    <row r="25" spans="1:9" ht="12">
      <c r="A25" s="24"/>
      <c r="B25" s="89" t="s">
        <v>290</v>
      </c>
      <c r="C25" s="35" t="s">
        <v>289</v>
      </c>
      <c r="D25" s="36"/>
      <c r="E25" s="38"/>
      <c r="F25" s="132"/>
      <c r="G25" s="132"/>
      <c r="H25" s="139"/>
      <c r="I25" s="28">
        <f t="shared" si="0"/>
      </c>
    </row>
    <row r="26" spans="1:9" ht="12">
      <c r="A26" s="24">
        <f>A21+1</f>
        <v>215</v>
      </c>
      <c r="B26" s="90"/>
      <c r="C26" s="35" t="s">
        <v>632</v>
      </c>
      <c r="D26" s="36" t="s">
        <v>21</v>
      </c>
      <c r="E26" s="38">
        <v>13</v>
      </c>
      <c r="F26" s="131"/>
      <c r="G26" s="131"/>
      <c r="H26" s="138"/>
      <c r="I26" s="28">
        <f t="shared" si="0"/>
        <v>0</v>
      </c>
    </row>
    <row r="27" spans="1:9" ht="145.5" customHeight="1">
      <c r="A27" s="34">
        <f>A26+1</f>
        <v>216</v>
      </c>
      <c r="B27" s="91" t="s">
        <v>68</v>
      </c>
      <c r="C27" s="35" t="s">
        <v>114</v>
      </c>
      <c r="D27" s="36" t="s">
        <v>21</v>
      </c>
      <c r="E27" s="38">
        <v>1</v>
      </c>
      <c r="F27" s="131"/>
      <c r="G27" s="131"/>
      <c r="H27" s="138"/>
      <c r="I27" s="28">
        <f t="shared" si="0"/>
        <v>0</v>
      </c>
    </row>
    <row r="28" spans="1:9" ht="13.5" customHeight="1">
      <c r="A28" s="24"/>
      <c r="B28" s="90"/>
      <c r="C28" s="35"/>
      <c r="D28" s="36"/>
      <c r="E28" s="38"/>
      <c r="F28" s="132"/>
      <c r="G28" s="132"/>
      <c r="H28" s="139"/>
      <c r="I28" s="28">
        <f t="shared" si="0"/>
      </c>
    </row>
    <row r="29" spans="1:9" s="33" customFormat="1" ht="12">
      <c r="A29" s="30"/>
      <c r="B29" s="88" t="s">
        <v>3</v>
      </c>
      <c r="C29" s="25" t="s">
        <v>322</v>
      </c>
      <c r="D29" s="22"/>
      <c r="E29" s="38"/>
      <c r="F29" s="135"/>
      <c r="G29" s="135"/>
      <c r="H29" s="141"/>
      <c r="I29" s="28">
        <f t="shared" si="0"/>
      </c>
    </row>
    <row r="30" spans="1:9" s="33" customFormat="1" ht="13.5" customHeight="1">
      <c r="A30" s="30"/>
      <c r="B30" s="88"/>
      <c r="C30" s="25"/>
      <c r="D30" s="22"/>
      <c r="E30" s="38"/>
      <c r="F30" s="135"/>
      <c r="G30" s="135"/>
      <c r="H30" s="141"/>
      <c r="I30" s="28">
        <f t="shared" si="0"/>
      </c>
    </row>
    <row r="31" spans="1:9" ht="12">
      <c r="A31" s="24"/>
      <c r="B31" s="89" t="s">
        <v>629</v>
      </c>
      <c r="C31" s="35" t="s">
        <v>444</v>
      </c>
      <c r="D31" s="22"/>
      <c r="E31" s="38"/>
      <c r="F31" s="132"/>
      <c r="G31" s="132"/>
      <c r="H31" s="139"/>
      <c r="I31" s="28">
        <f t="shared" si="0"/>
      </c>
    </row>
    <row r="32" spans="1:9" ht="12">
      <c r="A32" s="24"/>
      <c r="B32" s="89" t="s">
        <v>225</v>
      </c>
      <c r="C32" s="35" t="s">
        <v>223</v>
      </c>
      <c r="D32" s="36"/>
      <c r="E32" s="38"/>
      <c r="F32" s="132"/>
      <c r="G32" s="132"/>
      <c r="H32" s="139"/>
      <c r="I32" s="28">
        <f t="shared" si="0"/>
      </c>
    </row>
    <row r="33" spans="1:9" ht="12">
      <c r="A33" s="24">
        <f>A27+1</f>
        <v>217</v>
      </c>
      <c r="B33" s="90"/>
      <c r="C33" s="35" t="s">
        <v>230</v>
      </c>
      <c r="D33" s="36" t="s">
        <v>8</v>
      </c>
      <c r="E33" s="38">
        <v>200</v>
      </c>
      <c r="F33" s="131"/>
      <c r="G33" s="131"/>
      <c r="H33" s="138"/>
      <c r="I33" s="28">
        <f t="shared" si="0"/>
        <v>0</v>
      </c>
    </row>
    <row r="34" spans="1:9" ht="12">
      <c r="A34" s="34">
        <f>A33+1</f>
        <v>218</v>
      </c>
      <c r="B34" s="90"/>
      <c r="C34" s="35" t="s">
        <v>259</v>
      </c>
      <c r="D34" s="36" t="s">
        <v>8</v>
      </c>
      <c r="E34" s="38">
        <v>33</v>
      </c>
      <c r="F34" s="131"/>
      <c r="G34" s="131"/>
      <c r="H34" s="138"/>
      <c r="I34" s="28">
        <f t="shared" si="0"/>
        <v>0</v>
      </c>
    </row>
    <row r="35" spans="1:9" ht="12">
      <c r="A35" s="34">
        <f>A34+1</f>
        <v>219</v>
      </c>
      <c r="B35" s="89" t="s">
        <v>493</v>
      </c>
      <c r="C35" s="35" t="s">
        <v>185</v>
      </c>
      <c r="D35" s="36" t="s">
        <v>21</v>
      </c>
      <c r="E35" s="38">
        <v>19</v>
      </c>
      <c r="F35" s="131"/>
      <c r="G35" s="131"/>
      <c r="H35" s="138"/>
      <c r="I35" s="28">
        <f t="shared" si="0"/>
        <v>0</v>
      </c>
    </row>
    <row r="36" spans="1:9" ht="13.5" customHeight="1">
      <c r="A36" s="24"/>
      <c r="B36" s="90"/>
      <c r="C36" s="35"/>
      <c r="D36" s="36"/>
      <c r="E36" s="38"/>
      <c r="F36" s="126"/>
      <c r="G36" s="132"/>
      <c r="H36" s="121"/>
      <c r="I36" s="28"/>
    </row>
    <row r="37" spans="1:9" s="33" customFormat="1" ht="12">
      <c r="A37" s="30"/>
      <c r="B37" s="94"/>
      <c r="C37" s="25" t="s">
        <v>304</v>
      </c>
      <c r="D37" s="22"/>
      <c r="E37" s="38"/>
      <c r="F37" s="126"/>
      <c r="G37" s="135"/>
      <c r="H37" s="122"/>
      <c r="I37" s="32">
        <f>SUM(I3:I35)</f>
        <v>0</v>
      </c>
    </row>
    <row r="38" spans="1:9" ht="12">
      <c r="A38" s="43"/>
      <c r="B38" s="95"/>
      <c r="C38" s="44"/>
      <c r="D38" s="45"/>
      <c r="E38" s="38"/>
      <c r="F38" s="126"/>
      <c r="G38" s="136"/>
      <c r="H38" s="121"/>
      <c r="I38" s="46"/>
    </row>
    <row r="39" spans="1:9" ht="393" customHeight="1">
      <c r="A39" s="43"/>
      <c r="B39" s="95"/>
      <c r="C39" s="44"/>
      <c r="D39" s="45"/>
      <c r="E39" s="38"/>
      <c r="F39" s="126"/>
      <c r="G39" s="136"/>
      <c r="H39" s="121"/>
      <c r="I39" s="46"/>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headerFooter alignWithMargins="0">
    <oddHeader>&amp;Lmetzen project &amp; management&amp;RLV Neumarkt Vill - WOBI
28-09-2010</oddHeader>
    <oddFooter>&amp;R&amp;A</oddFooter>
  </headerFooter>
</worksheet>
</file>

<file path=xl/worksheets/sheet8.xml><?xml version="1.0" encoding="utf-8"?>
<worksheet xmlns="http://schemas.openxmlformats.org/spreadsheetml/2006/main" xmlns:r="http://schemas.openxmlformats.org/officeDocument/2006/relationships">
  <dimension ref="A1:I12"/>
  <sheetViews>
    <sheetView zoomScaleSheetLayoutView="125" workbookViewId="0" topLeftCell="A1">
      <selection activeCell="G90" sqref="G90"/>
    </sheetView>
  </sheetViews>
  <sheetFormatPr defaultColWidth="10.8515625" defaultRowHeight="12.75"/>
  <cols>
    <col min="1" max="1" width="4.421875" style="42" customWidth="1"/>
    <col min="2" max="2" width="8.7109375" style="96" customWidth="1"/>
    <col min="3" max="3" width="59.28125" style="47" customWidth="1"/>
    <col min="4" max="4" width="4.7109375" style="48" customWidth="1"/>
    <col min="5" max="5" width="8.8515625" style="49" customWidth="1"/>
    <col min="6" max="6" width="7.8515625" style="127" customWidth="1"/>
    <col min="7" max="7" width="8.140625" style="127" customWidth="1"/>
    <col min="8" max="8" width="13.28125" style="169" customWidth="1"/>
    <col min="9" max="9" width="11.7109375" style="54" customWidth="1"/>
    <col min="10" max="10" width="18.7109375" style="29" customWidth="1"/>
    <col min="11" max="16384" width="11.421875" style="29" customWidth="1"/>
  </cols>
  <sheetData>
    <row r="1" spans="1:9" s="20" customFormat="1" ht="27.75" customHeight="1">
      <c r="A1" s="16"/>
      <c r="B1" s="17" t="s">
        <v>432</v>
      </c>
      <c r="C1" s="17" t="s">
        <v>433</v>
      </c>
      <c r="D1" s="17" t="s">
        <v>178</v>
      </c>
      <c r="E1" s="18" t="s">
        <v>434</v>
      </c>
      <c r="F1" s="124" t="s">
        <v>194</v>
      </c>
      <c r="G1" s="124" t="s">
        <v>195</v>
      </c>
      <c r="H1" s="163" t="s">
        <v>196</v>
      </c>
      <c r="I1" s="19" t="s">
        <v>34</v>
      </c>
    </row>
    <row r="2" spans="1:9" s="65" customFormat="1" ht="13.5" customHeight="1">
      <c r="A2" s="16"/>
      <c r="B2" s="86"/>
      <c r="C2" s="21"/>
      <c r="D2" s="22"/>
      <c r="E2" s="18"/>
      <c r="F2" s="124"/>
      <c r="G2" s="134"/>
      <c r="H2" s="164"/>
      <c r="I2" s="64"/>
    </row>
    <row r="3" spans="1:9" s="33" customFormat="1" ht="12">
      <c r="A3" s="30"/>
      <c r="B3" s="88" t="s">
        <v>494</v>
      </c>
      <c r="C3" s="25" t="s">
        <v>296</v>
      </c>
      <c r="D3" s="22"/>
      <c r="E3" s="26"/>
      <c r="F3" s="125"/>
      <c r="G3" s="135"/>
      <c r="H3" s="165"/>
      <c r="I3" s="28"/>
    </row>
    <row r="4" spans="1:9" s="33" customFormat="1" ht="13.5" customHeight="1">
      <c r="A4" s="30"/>
      <c r="B4" s="88"/>
      <c r="C4" s="25"/>
      <c r="D4" s="22"/>
      <c r="E4" s="26"/>
      <c r="F4" s="125"/>
      <c r="G4" s="135"/>
      <c r="H4" s="165"/>
      <c r="I4" s="28"/>
    </row>
    <row r="5" spans="1:9" ht="12">
      <c r="A5" s="30"/>
      <c r="B5" s="88" t="s">
        <v>109</v>
      </c>
      <c r="C5" s="25" t="s">
        <v>297</v>
      </c>
      <c r="D5" s="22"/>
      <c r="E5" s="26"/>
      <c r="F5" s="125"/>
      <c r="G5" s="135"/>
      <c r="H5" s="165"/>
      <c r="I5" s="28"/>
    </row>
    <row r="6" spans="1:9" ht="13.5" customHeight="1">
      <c r="A6" s="30"/>
      <c r="B6" s="88"/>
      <c r="C6" s="25"/>
      <c r="D6" s="22"/>
      <c r="E6" s="26"/>
      <c r="F6" s="125"/>
      <c r="G6" s="135"/>
      <c r="H6" s="165"/>
      <c r="I6" s="28"/>
    </row>
    <row r="7" spans="1:9" ht="16.5" customHeight="1">
      <c r="A7" s="24"/>
      <c r="B7" s="91" t="s">
        <v>59</v>
      </c>
      <c r="C7" s="35" t="s">
        <v>55</v>
      </c>
      <c r="D7" s="36"/>
      <c r="E7" s="38"/>
      <c r="F7" s="126"/>
      <c r="G7" s="132"/>
      <c r="H7" s="166"/>
      <c r="I7" s="28"/>
    </row>
    <row r="8" spans="1:9" ht="109.5" customHeight="1">
      <c r="A8" s="24">
        <f>'09_Holz'!A35+1</f>
        <v>220</v>
      </c>
      <c r="B8" s="89"/>
      <c r="C8" s="35" t="s">
        <v>209</v>
      </c>
      <c r="D8" s="36" t="s">
        <v>8</v>
      </c>
      <c r="E8" s="38">
        <v>185</v>
      </c>
      <c r="F8" s="131"/>
      <c r="G8" s="131"/>
      <c r="H8" s="149"/>
      <c r="I8" s="28">
        <f>IF(F8="",(IF(E8="","",E8*G8)),F8*G8)</f>
        <v>0</v>
      </c>
    </row>
    <row r="9" spans="1:9" ht="13.5" customHeight="1">
      <c r="A9" s="24"/>
      <c r="B9" s="89"/>
      <c r="C9" s="35"/>
      <c r="D9" s="36"/>
      <c r="E9" s="38"/>
      <c r="F9" s="126"/>
      <c r="G9" s="132"/>
      <c r="H9" s="166"/>
      <c r="I9" s="28"/>
    </row>
    <row r="10" spans="1:9" ht="12">
      <c r="A10" s="30"/>
      <c r="B10" s="94"/>
      <c r="C10" s="25" t="s">
        <v>304</v>
      </c>
      <c r="D10" s="22"/>
      <c r="E10" s="26"/>
      <c r="F10" s="125"/>
      <c r="G10" s="132"/>
      <c r="H10" s="167"/>
      <c r="I10" s="32">
        <f>I7+I8</f>
        <v>0</v>
      </c>
    </row>
    <row r="11" spans="7:8" ht="12">
      <c r="G11" s="142"/>
      <c r="H11" s="168"/>
    </row>
    <row r="12" spans="7:8" ht="12">
      <c r="G12" s="142"/>
      <c r="H12" s="168"/>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headerFooter alignWithMargins="0">
    <oddHeader>&amp;Lmetzen project &amp; management&amp;RLV Neumarkt Vill - WOBI
28-09-2010</oddHeader>
    <oddFooter>&amp;R&amp;A</oddFooter>
  </headerFooter>
</worksheet>
</file>

<file path=xl/worksheets/sheet9.xml><?xml version="1.0" encoding="utf-8"?>
<worksheet xmlns="http://schemas.openxmlformats.org/spreadsheetml/2006/main" xmlns:r="http://schemas.openxmlformats.org/officeDocument/2006/relationships">
  <dimension ref="A1:I11"/>
  <sheetViews>
    <sheetView zoomScaleSheetLayoutView="125" workbookViewId="0" topLeftCell="A1">
      <selection activeCell="G90" sqref="G90"/>
    </sheetView>
  </sheetViews>
  <sheetFormatPr defaultColWidth="10.8515625" defaultRowHeight="12.75"/>
  <cols>
    <col min="1" max="1" width="4.421875" style="58" customWidth="1"/>
    <col min="2" max="2" width="8.7109375" style="96" customWidth="1"/>
    <col min="3" max="3" width="59.28125" style="47" customWidth="1"/>
    <col min="4" max="4" width="4.7109375" style="48" customWidth="1"/>
    <col min="5" max="5" width="8.8515625" style="49" customWidth="1"/>
    <col min="6" max="6" width="7.8515625" style="127" customWidth="1"/>
    <col min="7" max="7" width="8.140625" style="127" customWidth="1"/>
    <col min="8" max="8" width="13.28125" style="169" customWidth="1"/>
    <col min="9" max="9" width="11.7109375" style="63" customWidth="1"/>
    <col min="10" max="11" width="18.7109375" style="29" customWidth="1"/>
    <col min="12" max="16384" width="11.421875" style="29" customWidth="1"/>
  </cols>
  <sheetData>
    <row r="1" spans="1:9" s="20" customFormat="1" ht="27.75" customHeight="1">
      <c r="A1" s="16"/>
      <c r="B1" s="17" t="s">
        <v>432</v>
      </c>
      <c r="C1" s="17" t="s">
        <v>433</v>
      </c>
      <c r="D1" s="17" t="s">
        <v>178</v>
      </c>
      <c r="E1" s="18" t="s">
        <v>434</v>
      </c>
      <c r="F1" s="124" t="s">
        <v>194</v>
      </c>
      <c r="G1" s="124" t="s">
        <v>195</v>
      </c>
      <c r="H1" s="163" t="s">
        <v>196</v>
      </c>
      <c r="I1" s="19" t="s">
        <v>34</v>
      </c>
    </row>
    <row r="2" spans="1:9" s="20" customFormat="1" ht="13.5" customHeight="1">
      <c r="A2" s="55"/>
      <c r="B2" s="86"/>
      <c r="C2" s="21"/>
      <c r="D2" s="22"/>
      <c r="E2" s="18"/>
      <c r="F2" s="124"/>
      <c r="G2" s="134"/>
      <c r="H2" s="164"/>
      <c r="I2" s="23"/>
    </row>
    <row r="3" spans="1:9" s="33" customFormat="1" ht="12">
      <c r="A3" s="56"/>
      <c r="B3" s="99" t="s">
        <v>495</v>
      </c>
      <c r="C3" s="25" t="s">
        <v>115</v>
      </c>
      <c r="D3" s="22"/>
      <c r="E3" s="26"/>
      <c r="F3" s="125"/>
      <c r="G3" s="135"/>
      <c r="H3" s="165"/>
      <c r="I3" s="32"/>
    </row>
    <row r="4" spans="1:9" s="33" customFormat="1" ht="13.5" customHeight="1">
      <c r="A4" s="56"/>
      <c r="B4" s="99"/>
      <c r="C4" s="25"/>
      <c r="D4" s="22"/>
      <c r="E4" s="26"/>
      <c r="F4" s="125"/>
      <c r="G4" s="135"/>
      <c r="H4" s="165"/>
      <c r="I4" s="32"/>
    </row>
    <row r="5" spans="1:9" s="33" customFormat="1" ht="13.5" customHeight="1">
      <c r="A5" s="57">
        <f>'12_Verglasungsarbeiten'!A8+1</f>
        <v>221</v>
      </c>
      <c r="B5" s="100" t="s">
        <v>58</v>
      </c>
      <c r="C5" s="35" t="s">
        <v>224</v>
      </c>
      <c r="D5" s="36" t="s">
        <v>21</v>
      </c>
      <c r="E5" s="38">
        <v>1</v>
      </c>
      <c r="F5" s="131"/>
      <c r="G5" s="131"/>
      <c r="H5" s="149"/>
      <c r="I5" s="28">
        <f>IF(F5="",(IF(E5="","",E5*G5)),F5*G5)</f>
        <v>0</v>
      </c>
    </row>
    <row r="6" spans="1:9" s="33" customFormat="1" ht="13.5" customHeight="1">
      <c r="A6" s="56"/>
      <c r="B6" s="90"/>
      <c r="C6" s="35"/>
      <c r="D6" s="36"/>
      <c r="E6" s="38"/>
      <c r="F6" s="126"/>
      <c r="G6" s="132"/>
      <c r="H6" s="170"/>
      <c r="I6" s="28">
        <f>IF(F6="",(IF(E6="","",E6*G6)),F6*G6)</f>
      </c>
    </row>
    <row r="7" spans="1:9" ht="12.75" customHeight="1">
      <c r="A7" s="56"/>
      <c r="B7" s="94"/>
      <c r="C7" s="25" t="s">
        <v>304</v>
      </c>
      <c r="D7" s="22"/>
      <c r="E7" s="26"/>
      <c r="F7" s="125"/>
      <c r="G7" s="135"/>
      <c r="H7" s="171"/>
      <c r="I7" s="32">
        <f>SUM(I3:I6)</f>
        <v>0</v>
      </c>
    </row>
    <row r="8" spans="2:9" ht="12">
      <c r="B8" s="101"/>
      <c r="G8" s="142"/>
      <c r="H8" s="172"/>
      <c r="I8" s="54"/>
    </row>
    <row r="9" spans="2:9" ht="12">
      <c r="B9" s="102"/>
      <c r="C9" s="59"/>
      <c r="D9" s="60"/>
      <c r="E9" s="61"/>
      <c r="F9" s="128"/>
      <c r="G9" s="143"/>
      <c r="H9" s="173"/>
      <c r="I9" s="62"/>
    </row>
    <row r="10" spans="7:9" ht="12">
      <c r="G10" s="142"/>
      <c r="H10" s="168"/>
      <c r="I10" s="50"/>
    </row>
    <row r="11" spans="7:9" ht="12">
      <c r="G11" s="142"/>
      <c r="H11" s="168"/>
      <c r="I11" s="50"/>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headerFooter alignWithMargins="0">
    <oddHeader>&amp;Lmetzen project &amp; management&amp;RLV Neumarkt Vill - WOBI
28-09-2010</oddHeader>
    <oddFooter>&amp;R&amp;A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WOBI-IPES</cp:lastModifiedBy>
  <cp:lastPrinted>2011-09-23T12:52:02Z</cp:lastPrinted>
  <dcterms:created xsi:type="dcterms:W3CDTF">2010-06-16T14:28:25Z</dcterms:created>
  <dcterms:modified xsi:type="dcterms:W3CDTF">2011-10-10T14:19:57Z</dcterms:modified>
  <cp:category/>
  <cp:version/>
  <cp:contentType/>
  <cp:contentStatus/>
</cp:coreProperties>
</file>