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huber\Desktop\"/>
    </mc:Choice>
  </mc:AlternateContent>
  <bookViews>
    <workbookView xWindow="0" yWindow="45" windowWidth="19155" windowHeight="11820" tabRatio="733"/>
  </bookViews>
  <sheets>
    <sheet name="Foglio1" sheetId="4" r:id="rId1"/>
  </sheets>
  <calcPr calcId="152511"/>
  <customWorkbookViews>
    <customWorkbookView name="Arthur Huber - Persönliche Ansicht" guid="{597DC586-929D-4093-9E20-A351A577EDC9}" mergeInterval="0" personalView="1" maximized="1" xWindow="-8" yWindow="-8" windowWidth="1696" windowHeight="1026" tabRatio="733" activeSheetId="1"/>
  </customWorkbookViews>
</workbook>
</file>

<file path=xl/calcChain.xml><?xml version="1.0" encoding="utf-8"?>
<calcChain xmlns="http://schemas.openxmlformats.org/spreadsheetml/2006/main">
  <c r="I6" i="4" l="1"/>
  <c r="H17" i="4"/>
  <c r="I19" i="4" s="1"/>
  <c r="I21" i="4" s="1"/>
  <c r="I25" i="4" s="1"/>
  <c r="G15" i="4"/>
  <c r="I11" i="4"/>
  <c r="I10" i="4"/>
  <c r="I9" i="4"/>
  <c r="I8" i="4"/>
  <c r="I7" i="4"/>
  <c r="I5" i="4"/>
  <c r="I4" i="4"/>
  <c r="I3" i="4"/>
</calcChain>
</file>

<file path=xl/sharedStrings.xml><?xml version="1.0" encoding="utf-8"?>
<sst xmlns="http://schemas.openxmlformats.org/spreadsheetml/2006/main" count="44" uniqueCount="33">
  <si>
    <t>VOCI</t>
  </si>
  <si>
    <t>GRUPPI MERCI</t>
  </si>
  <si>
    <t>PUNTI
AI FINI
DELLA GARA
NUMERO</t>
  </si>
  <si>
    <t>A</t>
  </si>
  <si>
    <t>B</t>
  </si>
  <si>
    <t>C</t>
  </si>
  <si>
    <t>D</t>
  </si>
  <si>
    <t>E</t>
  </si>
  <si>
    <t>F</t>
  </si>
  <si>
    <t>0 &lt; PUNTI TOTALI CANTIERE AFFIDATO &lt;= 2.500</t>
  </si>
  <si>
    <t>TL502</t>
  </si>
  <si>
    <t>TL503</t>
  </si>
  <si>
    <t>TL512</t>
  </si>
  <si>
    <t>TL513</t>
  </si>
  <si>
    <t>TOTALE PUNTI AI FINI DELLA GARA</t>
  </si>
  <si>
    <t>NUMERO:</t>
  </si>
  <si>
    <t>EURO:</t>
  </si>
  <si>
    <t>LAVORI
NON
NOTI</t>
  </si>
  <si>
    <t>ATTIVITÀ SPECIALISTICA MT-BT 1
(RIPRISTINI STRADALI:MANTO USURA + FRESATURA)</t>
  </si>
  <si>
    <r>
      <rPr>
        <b/>
        <sz val="10"/>
        <color rgb="FF0000FF"/>
        <rFont val="Times New Roman"/>
        <family val="1"/>
      </rPr>
      <t>CABINE SECONDARIE MT-BT</t>
    </r>
    <r>
      <rPr>
        <b/>
        <sz val="10"/>
        <color theme="1"/>
        <rFont val="Times New Roman"/>
        <family val="1"/>
      </rPr>
      <t xml:space="preserve">
</t>
    </r>
    <r>
      <rPr>
        <b/>
        <sz val="7"/>
        <color rgb="FFFF0000"/>
        <rFont val="Times New Roman"/>
        <family val="1"/>
      </rPr>
      <t>PARTE -L- DEL NUOVO ELENCO COMPENSI Rev. 01 Luglio 2010</t>
    </r>
  </si>
  <si>
    <r>
      <t xml:space="preserve">ATTIVITÀ SU PRESE SINGOLE E QUADRI CENTRALIZZATI E RELATIVI GRUPPI DI MISURA,
DI NORMA, IN PRESENZA DI TENSIONE IN BASSA TENSIONE
ATTIVITA' SU SOLI GRUPPI DI MISURA CON/SENZA IMPIEGO DI MATERIALI
</t>
    </r>
    <r>
      <rPr>
        <b/>
        <sz val="8"/>
        <color rgb="FFFF0000"/>
        <rFont val="Times New Roman"/>
        <family val="1"/>
      </rPr>
      <t xml:space="preserve">
</t>
    </r>
    <r>
      <rPr>
        <b/>
        <sz val="7"/>
        <color rgb="FFFF0000"/>
        <rFont val="Times New Roman"/>
        <family val="1"/>
      </rPr>
      <t>Esclusivamente per i Preventivi elaborati con le Voci di Prezzo Parte "L" del Nuovo Elenco Compensi</t>
    </r>
  </si>
  <si>
    <r>
      <t xml:space="preserve">FORNITURA MATERIALI
- Relativi ai lavori compensati con la Parte L - LAVORI -
</t>
    </r>
    <r>
      <rPr>
        <b/>
        <sz val="7"/>
        <color rgb="FFFF0000"/>
        <rFont val="Times New Roman"/>
        <family val="1"/>
      </rPr>
      <t>- PARTE -M- del NUOVO ELENCO COMPENSI Rev. 01 Luglio 2010</t>
    </r>
    <r>
      <rPr>
        <b/>
        <sz val="8"/>
        <color theme="1"/>
        <rFont val="Times New Roman"/>
        <family val="1"/>
      </rPr>
      <t xml:space="preserve">
[Lavori NON Noti]</t>
    </r>
  </si>
  <si>
    <t>IMPORTI
PREVENTIVO D'UFFICIO
EURO/PUNTO</t>
  </si>
  <si>
    <t>ONERI DELLA SICUREZZA EURO 10,40 AL PUNTO NON SOGGETTO A RIBASSO</t>
  </si>
  <si>
    <t>TOTALE</t>
  </si>
  <si>
    <r>
      <rPr>
        <b/>
        <sz val="10"/>
        <color rgb="FF0000FF"/>
        <rFont val="Times New Roman"/>
        <family val="1"/>
      </rPr>
      <t>LINEE SOTTERRANEE MT-BT  - PRESE SINGOLE</t>
    </r>
    <r>
      <rPr>
        <b/>
        <sz val="10"/>
        <color theme="1"/>
        <rFont val="Times New Roman"/>
        <family val="1"/>
      </rPr>
      <t xml:space="preserve">
</t>
    </r>
    <r>
      <rPr>
        <b/>
        <sz val="8"/>
        <color theme="1"/>
        <rFont val="Times New Roman"/>
        <family val="1"/>
      </rPr>
      <t xml:space="preserve">  </t>
    </r>
    <r>
      <rPr>
        <b/>
        <sz val="7"/>
        <color theme="1"/>
        <rFont val="Times New Roman"/>
        <family val="1"/>
      </rPr>
      <t xml:space="preserve"> QUADRI CENTRALIZZATI - E RELATIVI GRUPPI DI MISURA (TL513) - CON/SENZA ATTIVAZIONE DEI GRUPPI DI MISURA (TL513) - 
</t>
    </r>
    <r>
      <rPr>
        <b/>
        <sz val="7"/>
        <color rgb="FFFF0000"/>
        <rFont val="Times New Roman"/>
        <family val="1"/>
      </rPr>
      <t>PARTE -L- DEL NUOVO ELENCO COMPENSI Rev. 01 Luglio 2010</t>
    </r>
  </si>
  <si>
    <r>
      <rPr>
        <b/>
        <sz val="10"/>
        <color rgb="FF0000FF"/>
        <rFont val="Times New Roman"/>
        <family val="1"/>
      </rPr>
      <t>LINEE AEREE MT-BT IN MONTAGNA, PIANURA/COLLINA
 PRESE SINGOLE</t>
    </r>
    <r>
      <rPr>
        <b/>
        <sz val="10"/>
        <color theme="1"/>
        <rFont val="Times New Roman"/>
        <family val="1"/>
      </rPr>
      <t xml:space="preserve">
</t>
    </r>
    <r>
      <rPr>
        <b/>
        <sz val="7"/>
        <color theme="1"/>
        <rFont val="Times New Roman"/>
        <family val="1"/>
      </rPr>
      <t xml:space="preserve">   QUADRI CENTRALIZZATI - E RELATIVI GRUPPI DI MISURA (TL513) - CON/SENZA ATTIVAZIONE DEI GRUPPI DI MISURA (TL513) - 
</t>
    </r>
    <r>
      <rPr>
        <b/>
        <sz val="7"/>
        <color rgb="FFFF0000"/>
        <rFont val="Times New Roman"/>
        <family val="1"/>
      </rPr>
      <t>PARTE -L- DEL NUOVO ELENCO COMPENSI Rev. 01 Luglio 2010</t>
    </r>
  </si>
  <si>
    <t>IMPORTO A BASE DI GARA</t>
  </si>
  <si>
    <t>RIBASSO OFFERTO IN %</t>
  </si>
  <si>
    <t>%</t>
  </si>
  <si>
    <r>
      <t xml:space="preserve">IMPORTO  OFFERTO DALL' APPALTATORE AL NETTO DEGLI ONERI DELLA SICUREZZA*
</t>
    </r>
    <r>
      <rPr>
        <b/>
        <sz val="8"/>
        <color indexed="10"/>
        <rFont val="Times New Roman"/>
        <family val="1"/>
      </rPr>
      <t>* compreso Canone Base di reperibilità manutenzione su guasto</t>
    </r>
  </si>
  <si>
    <t>IMPORTO COMPLESSIVO OFFERTO DALL' APPALTATORE INCLUSI GLI ONERI DELLA SICUREZZA*
* compreso Canone Base di reperibilità manutenzione su guasto</t>
  </si>
  <si>
    <t>COMMITTENTE SELNET SRL
Accordo quadro
LOTTO N.3 - CIG 5938381B04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</si>
</sst>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&quot;€&quot;\ #,##0.00"/>
    <numFmt numFmtId="167" formatCode="_-[$€]\ * #,##0.00_-;\-[$€]\ * #,##0.00_-;_-[$€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00FF"/>
      <name val="Times New Roman"/>
      <family val="1"/>
    </font>
    <font>
      <b/>
      <sz val="7"/>
      <color theme="1"/>
      <name val="Times New Roman"/>
      <family val="1"/>
    </font>
    <font>
      <b/>
      <sz val="7"/>
      <color rgb="FFFF000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9"/>
      <color theme="1"/>
      <name val="Times New Roman"/>
      <family val="1"/>
    </font>
    <font>
      <b/>
      <sz val="8"/>
      <color indexed="10"/>
      <name val="Times New Roman"/>
      <family val="1"/>
    </font>
    <font>
      <b/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70">
    <xf numFmtId="0" fontId="0" fillId="0" borderId="0" xfId="0"/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right" vertical="center" indent="1"/>
    </xf>
    <xf numFmtId="0" fontId="6" fillId="0" borderId="12" xfId="0" applyFont="1" applyBorder="1" applyAlignment="1" applyProtection="1">
      <alignment horizontal="center" vertical="center"/>
    </xf>
    <xf numFmtId="4" fontId="5" fillId="0" borderId="12" xfId="0" applyNumberFormat="1" applyFont="1" applyBorder="1" applyAlignment="1" applyProtection="1">
      <alignment horizontal="right" vertical="center" indent="1"/>
    </xf>
    <xf numFmtId="0" fontId="6" fillId="0" borderId="13" xfId="0" applyFont="1" applyBorder="1" applyAlignment="1" applyProtection="1">
      <alignment horizontal="center" vertical="center"/>
    </xf>
    <xf numFmtId="4" fontId="5" fillId="0" borderId="13" xfId="0" applyNumberFormat="1" applyFont="1" applyBorder="1" applyAlignment="1" applyProtection="1">
      <alignment horizontal="right" vertical="center" indent="1"/>
    </xf>
    <xf numFmtId="0" fontId="6" fillId="0" borderId="14" xfId="0" applyFont="1" applyBorder="1" applyAlignment="1" applyProtection="1">
      <alignment horizontal="center" vertical="center"/>
    </xf>
    <xf numFmtId="4" fontId="5" fillId="0" borderId="14" xfId="0" applyNumberFormat="1" applyFont="1" applyBorder="1" applyAlignment="1" applyProtection="1">
      <alignment horizontal="right" vertical="center" indent="1"/>
    </xf>
    <xf numFmtId="0" fontId="6" fillId="0" borderId="29" xfId="0" applyFont="1" applyBorder="1" applyAlignment="1" applyProtection="1">
      <alignment horizontal="center" vertical="center"/>
    </xf>
    <xf numFmtId="4" fontId="5" fillId="0" borderId="29" xfId="0" applyNumberFormat="1" applyFont="1" applyBorder="1" applyAlignment="1" applyProtection="1">
      <alignment horizontal="right" vertical="center" indent="1"/>
    </xf>
    <xf numFmtId="0" fontId="9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16" fillId="3" borderId="16" xfId="0" applyFont="1" applyFill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4" fontId="15" fillId="7" borderId="9" xfId="1" applyNumberFormat="1" applyFont="1" applyFill="1" applyBorder="1" applyAlignment="1" applyProtection="1">
      <alignment horizontal="right" vertical="center" wrapText="1" inden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166" fontId="15" fillId="8" borderId="9" xfId="0" applyNumberFormat="1" applyFont="1" applyFill="1" applyBorder="1" applyAlignment="1" applyProtection="1">
      <alignment horizontal="right" vertical="center" indent="1"/>
    </xf>
    <xf numFmtId="0" fontId="8" fillId="0" borderId="1" xfId="0" quotePrefix="1" applyFont="1" applyBorder="1" applyAlignment="1" applyProtection="1">
      <alignment horizontal="left" vertical="center"/>
    </xf>
    <xf numFmtId="166" fontId="5" fillId="0" borderId="19" xfId="0" applyNumberFormat="1" applyFont="1" applyBorder="1" applyAlignment="1" applyProtection="1">
      <alignment horizontal="right" vertical="center" indent="1"/>
    </xf>
    <xf numFmtId="166" fontId="5" fillId="0" borderId="2" xfId="0" applyNumberFormat="1" applyFont="1" applyBorder="1" applyAlignment="1" applyProtection="1">
      <alignment vertical="center"/>
    </xf>
    <xf numFmtId="166" fontId="15" fillId="6" borderId="9" xfId="0" applyNumberFormat="1" applyFont="1" applyFill="1" applyBorder="1" applyAlignment="1" applyProtection="1">
      <alignment horizontal="right" vertical="center" indent="1"/>
    </xf>
    <xf numFmtId="166" fontId="5" fillId="0" borderId="1" xfId="0" applyNumberFormat="1" applyFont="1" applyBorder="1" applyAlignment="1" applyProtection="1">
      <alignment horizontal="right" vertical="center" indent="1"/>
      <protection locked="0"/>
    </xf>
    <xf numFmtId="166" fontId="5" fillId="0" borderId="2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3" fillId="0" borderId="11" xfId="0" applyFont="1" applyFill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left" vertical="center" indent="1"/>
    </xf>
    <xf numFmtId="0" fontId="3" fillId="0" borderId="11" xfId="0" applyFont="1" applyFill="1" applyBorder="1" applyAlignment="1" applyProtection="1">
      <alignment horizontal="left" vertical="center" indent="1"/>
    </xf>
    <xf numFmtId="166" fontId="5" fillId="0" borderId="21" xfId="0" applyNumberFormat="1" applyFont="1" applyBorder="1" applyAlignment="1" applyProtection="1">
      <alignment horizontal="right" vertical="center" indent="1"/>
    </xf>
    <xf numFmtId="166" fontId="5" fillId="0" borderId="23" xfId="0" applyNumberFormat="1" applyFont="1" applyBorder="1" applyAlignment="1" applyProtection="1">
      <alignment horizontal="right" vertical="center" indent="1"/>
    </xf>
    <xf numFmtId="166" fontId="5" fillId="0" borderId="30" xfId="0" applyNumberFormat="1" applyFont="1" applyBorder="1" applyAlignment="1" applyProtection="1">
      <alignment horizontal="right" vertical="center" indent="1"/>
    </xf>
    <xf numFmtId="49" fontId="3" fillId="0" borderId="10" xfId="0" applyNumberFormat="1" applyFont="1" applyBorder="1" applyAlignment="1" applyProtection="1">
      <alignment horizontal="left" vertical="center" indent="1"/>
    </xf>
    <xf numFmtId="0" fontId="4" fillId="0" borderId="11" xfId="0" applyFont="1" applyBorder="1" applyAlignment="1" applyProtection="1">
      <alignment horizontal="left" vertical="center" inden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left" vertical="center" wrapText="1" indent="1"/>
    </xf>
    <xf numFmtId="0" fontId="3" fillId="0" borderId="32" xfId="0" applyFont="1" applyFill="1" applyBorder="1" applyAlignment="1" applyProtection="1">
      <alignment horizontal="left" vertical="center" wrapText="1" indent="1"/>
    </xf>
    <xf numFmtId="0" fontId="3" fillId="0" borderId="33" xfId="0" applyFont="1" applyFill="1" applyBorder="1" applyAlignment="1" applyProtection="1">
      <alignment horizontal="left" vertical="center" wrapText="1" indent="1"/>
    </xf>
    <xf numFmtId="0" fontId="3" fillId="0" borderId="10" xfId="0" applyFont="1" applyFill="1" applyBorder="1" applyAlignment="1" applyProtection="1">
      <alignment horizontal="left" vertical="center" wrapText="1" indent="1"/>
    </xf>
    <xf numFmtId="0" fontId="3" fillId="0" borderId="11" xfId="0" applyFont="1" applyFill="1" applyBorder="1" applyAlignment="1" applyProtection="1">
      <alignment horizontal="left" vertical="center" wrapText="1" indent="1"/>
    </xf>
    <xf numFmtId="0" fontId="19" fillId="0" borderId="16" xfId="0" applyFont="1" applyBorder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6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 applyProtection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  <xf numFmtId="0" fontId="17" fillId="0" borderId="28" xfId="0" applyFont="1" applyBorder="1" applyAlignment="1" applyProtection="1">
      <alignment horizontal="center" vertical="center"/>
    </xf>
  </cellXfs>
  <cellStyles count="7">
    <cellStyle name="Dezimal [0]" xfId="1" builtinId="6"/>
    <cellStyle name="Euro" xfId="6"/>
    <cellStyle name="Migliaia [0] 2" xfId="3"/>
    <cellStyle name="Migliaia 2" xfId="5"/>
    <cellStyle name="Normale 2" xfId="2"/>
    <cellStyle name="Percentuale 2" xfId="4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L6" sqref="L6"/>
    </sheetView>
  </sheetViews>
  <sheetFormatPr baseColWidth="10" defaultColWidth="9.140625" defaultRowHeight="12.75" x14ac:dyDescent="0.25"/>
  <cols>
    <col min="1" max="1" width="3" style="15" customWidth="1"/>
    <col min="2" max="2" width="7.42578125" style="14" customWidth="1"/>
    <col min="3" max="3" width="9.140625" style="15"/>
    <col min="4" max="4" width="61.28515625" style="15" customWidth="1"/>
    <col min="5" max="5" width="39.42578125" style="16" bestFit="1" customWidth="1"/>
    <col min="6" max="6" width="14.85546875" style="15" customWidth="1"/>
    <col min="7" max="7" width="16" style="15" customWidth="1"/>
    <col min="8" max="8" width="16.7109375" style="15" customWidth="1"/>
    <col min="9" max="9" width="22" style="15" customWidth="1"/>
    <col min="10" max="10" width="2.7109375" style="15" customWidth="1"/>
    <col min="11" max="16384" width="9.140625" style="15"/>
  </cols>
  <sheetData>
    <row r="1" spans="2:11" ht="13.5" thickBot="1" x14ac:dyDescent="0.3"/>
    <row r="2" spans="2:11" s="19" customFormat="1" ht="71.25" customHeight="1" x14ac:dyDescent="0.25">
      <c r="B2" s="1" t="s">
        <v>0</v>
      </c>
      <c r="C2" s="47" t="s">
        <v>32</v>
      </c>
      <c r="D2" s="48"/>
      <c r="E2" s="48"/>
      <c r="F2" s="2" t="s">
        <v>1</v>
      </c>
      <c r="G2" s="2" t="s">
        <v>2</v>
      </c>
      <c r="H2" s="17" t="s">
        <v>22</v>
      </c>
      <c r="I2" s="18" t="s">
        <v>24</v>
      </c>
    </row>
    <row r="3" spans="2:11" ht="57" customHeight="1" x14ac:dyDescent="0.25">
      <c r="B3" s="33" t="s">
        <v>3</v>
      </c>
      <c r="C3" s="49" t="s">
        <v>17</v>
      </c>
      <c r="D3" s="3" t="s">
        <v>26</v>
      </c>
      <c r="E3" s="25" t="s">
        <v>9</v>
      </c>
      <c r="F3" s="4" t="s">
        <v>10</v>
      </c>
      <c r="G3" s="5">
        <v>32000</v>
      </c>
      <c r="H3" s="29"/>
      <c r="I3" s="26">
        <f t="shared" ref="I3:I6" si="0">G3*H3</f>
        <v>0</v>
      </c>
    </row>
    <row r="4" spans="2:11" ht="57" customHeight="1" x14ac:dyDescent="0.25">
      <c r="B4" s="33" t="s">
        <v>4</v>
      </c>
      <c r="C4" s="49"/>
      <c r="D4" s="3" t="s">
        <v>25</v>
      </c>
      <c r="E4" s="25" t="s">
        <v>9</v>
      </c>
      <c r="F4" s="4" t="s">
        <v>11</v>
      </c>
      <c r="G4" s="5">
        <v>28000</v>
      </c>
      <c r="H4" s="29"/>
      <c r="I4" s="26">
        <f t="shared" si="0"/>
        <v>0</v>
      </c>
    </row>
    <row r="5" spans="2:11" ht="57" customHeight="1" x14ac:dyDescent="0.25">
      <c r="B5" s="33" t="s">
        <v>5</v>
      </c>
      <c r="C5" s="49"/>
      <c r="D5" s="3" t="s">
        <v>19</v>
      </c>
      <c r="E5" s="25" t="s">
        <v>9</v>
      </c>
      <c r="F5" s="4" t="s">
        <v>12</v>
      </c>
      <c r="G5" s="5">
        <v>16000</v>
      </c>
      <c r="H5" s="29"/>
      <c r="I5" s="26">
        <f t="shared" si="0"/>
        <v>0</v>
      </c>
    </row>
    <row r="6" spans="2:11" ht="69.75" customHeight="1" x14ac:dyDescent="0.25">
      <c r="B6" s="33" t="s">
        <v>6</v>
      </c>
      <c r="C6" s="49"/>
      <c r="D6" s="51" t="s">
        <v>20</v>
      </c>
      <c r="E6" s="52"/>
      <c r="F6" s="4" t="s">
        <v>13</v>
      </c>
      <c r="G6" s="5">
        <v>5000</v>
      </c>
      <c r="H6" s="29"/>
      <c r="I6" s="26">
        <f t="shared" si="0"/>
        <v>0</v>
      </c>
    </row>
    <row r="7" spans="2:11" ht="14.25" x14ac:dyDescent="0.25">
      <c r="B7" s="53" t="s">
        <v>7</v>
      </c>
      <c r="C7" s="49"/>
      <c r="D7" s="56" t="s">
        <v>21</v>
      </c>
      <c r="E7" s="57"/>
      <c r="F7" s="6" t="s">
        <v>10</v>
      </c>
      <c r="G7" s="7">
        <v>3020</v>
      </c>
      <c r="H7" s="30"/>
      <c r="I7" s="27">
        <f>H7*G7</f>
        <v>0</v>
      </c>
      <c r="K7" s="31"/>
    </row>
    <row r="8" spans="2:11" ht="14.25" x14ac:dyDescent="0.25">
      <c r="B8" s="54"/>
      <c r="C8" s="49"/>
      <c r="D8" s="58"/>
      <c r="E8" s="59"/>
      <c r="F8" s="8" t="s">
        <v>11</v>
      </c>
      <c r="G8" s="9">
        <v>1000</v>
      </c>
      <c r="H8" s="30"/>
      <c r="I8" s="27">
        <f t="shared" ref="I8:I10" si="1">H8*G8</f>
        <v>0</v>
      </c>
      <c r="K8" s="31"/>
    </row>
    <row r="9" spans="2:11" ht="14.25" x14ac:dyDescent="0.25">
      <c r="B9" s="54"/>
      <c r="C9" s="49"/>
      <c r="D9" s="58"/>
      <c r="E9" s="59"/>
      <c r="F9" s="8" t="s">
        <v>12</v>
      </c>
      <c r="G9" s="9">
        <v>1000</v>
      </c>
      <c r="H9" s="30"/>
      <c r="I9" s="27">
        <f t="shared" si="1"/>
        <v>0</v>
      </c>
      <c r="K9" s="31"/>
    </row>
    <row r="10" spans="2:11" ht="14.25" x14ac:dyDescent="0.25">
      <c r="B10" s="55"/>
      <c r="C10" s="49"/>
      <c r="D10" s="60"/>
      <c r="E10" s="61"/>
      <c r="F10" s="10" t="s">
        <v>13</v>
      </c>
      <c r="G10" s="11">
        <v>1000</v>
      </c>
      <c r="H10" s="30"/>
      <c r="I10" s="27">
        <f t="shared" si="1"/>
        <v>0</v>
      </c>
      <c r="K10" s="31"/>
    </row>
    <row r="11" spans="2:11" ht="14.25" x14ac:dyDescent="0.25">
      <c r="B11" s="62" t="s">
        <v>8</v>
      </c>
      <c r="C11" s="49"/>
      <c r="D11" s="64" t="s">
        <v>18</v>
      </c>
      <c r="E11" s="65"/>
      <c r="F11" s="6" t="s">
        <v>10</v>
      </c>
      <c r="G11" s="7">
        <v>0</v>
      </c>
      <c r="H11" s="30"/>
      <c r="I11" s="36">
        <f>G12*H12</f>
        <v>0</v>
      </c>
    </row>
    <row r="12" spans="2:11" ht="14.25" x14ac:dyDescent="0.25">
      <c r="B12" s="62"/>
      <c r="C12" s="49"/>
      <c r="D12" s="66"/>
      <c r="E12" s="67"/>
      <c r="F12" s="8" t="s">
        <v>11</v>
      </c>
      <c r="G12" s="9">
        <v>4100</v>
      </c>
      <c r="H12" s="30"/>
      <c r="I12" s="37"/>
    </row>
    <row r="13" spans="2:11" ht="15" thickBot="1" x14ac:dyDescent="0.3">
      <c r="B13" s="63"/>
      <c r="C13" s="50"/>
      <c r="D13" s="68"/>
      <c r="E13" s="69"/>
      <c r="F13" s="12" t="s">
        <v>12</v>
      </c>
      <c r="G13" s="13">
        <v>0</v>
      </c>
      <c r="H13" s="30"/>
      <c r="I13" s="38"/>
    </row>
    <row r="14" spans="2:11" ht="10.5" customHeight="1" thickBot="1" x14ac:dyDescent="0.3"/>
    <row r="15" spans="2:11" ht="27" customHeight="1" thickBot="1" x14ac:dyDescent="0.3">
      <c r="B15" s="39" t="s">
        <v>14</v>
      </c>
      <c r="C15" s="40"/>
      <c r="D15" s="40"/>
      <c r="E15" s="40"/>
      <c r="F15" s="20" t="s">
        <v>15</v>
      </c>
      <c r="G15" s="21">
        <f>SUM(G3:G13)</f>
        <v>91120</v>
      </c>
    </row>
    <row r="16" spans="2:11" ht="10.5" customHeight="1" thickBot="1" x14ac:dyDescent="0.3"/>
    <row r="17" spans="1:10" s="23" customFormat="1" ht="27" customHeight="1" thickBot="1" x14ac:dyDescent="0.3">
      <c r="A17" s="22"/>
      <c r="B17" s="34" t="s">
        <v>23</v>
      </c>
      <c r="C17" s="35"/>
      <c r="D17" s="35"/>
      <c r="E17" s="35"/>
      <c r="F17" s="41">
        <v>4400</v>
      </c>
      <c r="G17" s="41"/>
      <c r="H17" s="28">
        <f>F17*10.4</f>
        <v>45760</v>
      </c>
      <c r="I17" s="15"/>
      <c r="J17" s="15"/>
    </row>
    <row r="18" spans="1:10" ht="10.5" customHeight="1" thickBot="1" x14ac:dyDescent="0.3"/>
    <row r="19" spans="1:10" s="23" customFormat="1" ht="27" customHeight="1" thickBot="1" x14ac:dyDescent="0.3">
      <c r="A19" s="22"/>
      <c r="B19" s="42" t="s">
        <v>31</v>
      </c>
      <c r="C19" s="43"/>
      <c r="D19" s="43"/>
      <c r="E19" s="43"/>
      <c r="F19" s="43"/>
      <c r="G19" s="44"/>
      <c r="H19" s="32" t="s">
        <v>16</v>
      </c>
      <c r="I19" s="24">
        <f>SUM(I3:I13)+H17</f>
        <v>45760</v>
      </c>
      <c r="J19" s="15"/>
    </row>
    <row r="20" spans="1:10" ht="10.5" customHeight="1" thickBot="1" x14ac:dyDescent="0.3"/>
    <row r="21" spans="1:10" s="23" customFormat="1" ht="27" customHeight="1" thickBot="1" x14ac:dyDescent="0.3">
      <c r="A21" s="22"/>
      <c r="B21" s="45" t="s">
        <v>30</v>
      </c>
      <c r="C21" s="46"/>
      <c r="D21" s="46"/>
      <c r="E21" s="46"/>
      <c r="F21" s="46"/>
      <c r="G21" s="46"/>
      <c r="H21" s="32" t="s">
        <v>16</v>
      </c>
      <c r="I21" s="24">
        <f>I19-H17</f>
        <v>0</v>
      </c>
      <c r="J21" s="15"/>
    </row>
    <row r="22" spans="1:10" ht="13.5" thickBot="1" x14ac:dyDescent="0.3"/>
    <row r="23" spans="1:10" ht="27.75" customHeight="1" thickBot="1" x14ac:dyDescent="0.3">
      <c r="B23" s="34" t="s">
        <v>27</v>
      </c>
      <c r="C23" s="35"/>
      <c r="D23" s="35"/>
      <c r="E23" s="35"/>
      <c r="F23" s="34"/>
      <c r="G23" s="35"/>
      <c r="H23" s="32" t="s">
        <v>16</v>
      </c>
      <c r="I23" s="24">
        <v>1354060</v>
      </c>
    </row>
    <row r="24" spans="1:10" ht="13.5" thickBot="1" x14ac:dyDescent="0.3"/>
    <row r="25" spans="1:10" ht="27.75" customHeight="1" thickBot="1" x14ac:dyDescent="0.3">
      <c r="B25" s="34" t="s">
        <v>28</v>
      </c>
      <c r="C25" s="35"/>
      <c r="D25" s="35"/>
      <c r="E25" s="35"/>
      <c r="F25" s="34"/>
      <c r="G25" s="35"/>
      <c r="H25" s="32" t="s">
        <v>29</v>
      </c>
      <c r="I25" s="24">
        <f>(1-(I21/I23))*100</f>
        <v>100</v>
      </c>
    </row>
  </sheetData>
  <sheetProtection algorithmName="SHA-512" hashValue="Q+jHHlnbZKzebhPVF5pOy0PfvrGe400O8ijt5NmtPcehRYWiIvjysHj3SjrgeK1M7m3hwGPEcTevTcJMGgqM0Q==" saltValue="crAHvRCF1kzHBUz4sWXEmQ==" spinCount="100000" sheet="1" objects="1" scenarios="1"/>
  <mergeCells count="17">
    <mergeCell ref="C2:E2"/>
    <mergeCell ref="C3:C13"/>
    <mergeCell ref="D6:E6"/>
    <mergeCell ref="B7:B10"/>
    <mergeCell ref="D7:E10"/>
    <mergeCell ref="B11:B13"/>
    <mergeCell ref="D11:E13"/>
    <mergeCell ref="B23:E23"/>
    <mergeCell ref="F23:G23"/>
    <mergeCell ref="B25:E25"/>
    <mergeCell ref="F25:G25"/>
    <mergeCell ref="I11:I13"/>
    <mergeCell ref="B15:E15"/>
    <mergeCell ref="B17:E17"/>
    <mergeCell ref="F17:G17"/>
    <mergeCell ref="B19:G19"/>
    <mergeCell ref="B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Foglio1</vt:lpstr>
    </vt:vector>
  </TitlesOfParts>
  <Company>Enel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a444595</dc:creator>
  <cp:lastModifiedBy>Arthur Huber</cp:lastModifiedBy>
  <cp:lastPrinted>2014-09-09T15:17:19Z</cp:lastPrinted>
  <dcterms:created xsi:type="dcterms:W3CDTF">2014-03-15T09:55:58Z</dcterms:created>
  <dcterms:modified xsi:type="dcterms:W3CDTF">2014-11-14T09:51:12Z</dcterms:modified>
</cp:coreProperties>
</file>