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9440" windowHeight="12405" activeTab="1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  <sheet name="Foglio1" sheetId="6" r:id="rId6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<sst xmlns="http://schemas.openxmlformats.org/spreadsheetml/2006/main" count="1364" uniqueCount="742">
  <si>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</si>
  <si>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</si>
  <si>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</si>
  <si>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</si>
  <si>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</si>
  <si>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</si>
  <si>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</si>
  <si>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</si>
  <si>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</si>
  <si>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</si>
  <si>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</si>
  <si>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</si>
  <si>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</si>
  <si>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</si>
  <si>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</si>
  <si>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</si>
  <si>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</si>
  <si>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</si>
  <si>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</si>
  <si>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</si>
  <si>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</si>
  <si>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</si>
  <si>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</si>
  <si>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</si>
  <si>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</si>
  <si>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</si>
  <si>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</si>
  <si>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</si>
  <si>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</si>
  <si>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</si>
  <si>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</si>
  <si>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</si>
  <si>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</si>
  <si>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</si>
  <si>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</si>
  <si>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</si>
  <si>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</si>
  <si>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</si>
  <si>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</si>
  <si>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</si>
  <si>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</si>
  <si>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</si>
  <si>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</si>
  <si>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</si>
  <si>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</si>
  <si>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</si>
  <si>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</si>
  <si>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</si>
  <si>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</si>
  <si>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</si>
  <si>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</si>
  <si>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</si>
  <si>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</si>
  <si>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</si>
  <si>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</si>
  <si>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</si>
  <si>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</si>
  <si>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</si>
  <si>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</si>
  <si>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</si>
  <si>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</si>
  <si>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</si>
  <si>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</si>
  <si>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</si>
  <si>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</si>
  <si>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</si>
  <si>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</si>
  <si>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</si>
  <si>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</si>
  <si>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</si>
  <si>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</si>
  <si>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</si>
  <si>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</si>
  <si>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</si>
  <si>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</si>
  <si>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</si>
  <si>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</si>
  <si>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</si>
  <si>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</si>
  <si>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</si>
  <si>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</si>
  <si>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</si>
  <si>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</si>
  <si>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</si>
  <si>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</si>
  <si>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</si>
  <si>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</si>
  <si>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</si>
  <si>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</si>
  <si>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</si>
  <si>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</si>
  <si>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</si>
  <si>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</si>
  <si>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</si>
  <si>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</si>
  <si>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</si>
  <si>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</si>
  <si>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</si>
  <si>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</si>
  <si>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</si>
  <si>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</si>
  <si>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</si>
  <si>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</si>
  <si>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</si>
  <si>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</si>
  <si>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</si>
  <si>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</si>
  <si>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</si>
  <si>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</si>
  <si>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</si>
  <si>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</si>
  <si>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</si>
  <si>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</si>
  <si>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</si>
  <si>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</si>
  <si>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</si>
  <si>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</si>
  <si>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</si>
  <si>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</si>
  <si>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</si>
  <si>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</si>
  <si>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</si>
  <si>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</si>
  <si>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</si>
  <si>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</si>
  <si>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</si>
  <si>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</si>
  <si>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</si>
  <si>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</si>
  <si>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</si>
  <si>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</si>
  <si>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</si>
  <si>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</si>
  <si>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</si>
  <si>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</si>
  <si>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</si>
  <si>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</si>
  <si>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</si>
  <si>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</si>
  <si>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</si>
  <si>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</si>
  <si>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</si>
  <si>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</si>
  <si>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</si>
  <si>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</si>
  <si>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</si>
  <si>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</si>
  <si>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</si>
  <si>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</si>
  <si>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</si>
  <si>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</si>
  <si>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</si>
  <si>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</si>
  <si>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</si>
  <si>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</si>
  <si>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</si>
  <si>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</si>
  <si>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</si>
  <si>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</si>
  <si>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</si>
  <si>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</si>
  <si>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</si>
  <si>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</si>
  <si>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</si>
  <si>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</si>
  <si>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</si>
  <si>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</si>
  <si>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</si>
  <si>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</si>
  <si>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</si>
  <si>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</si>
  <si>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</si>
  <si>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</si>
  <si>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</si>
  <si>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</si>
  <si>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</si>
  <si>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</si>
  <si>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</si>
  <si>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</si>
  <si>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</si>
  <si>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</si>
  <si>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</si>
  <si>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</si>
  <si>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</si>
  <si>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</si>
  <si>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</si>
  <si>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</si>
  <si>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</si>
  <si>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</si>
  <si>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</si>
  <si>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</si>
  <si>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</si>
  <si>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</si>
  <si>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</si>
  <si>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</si>
  <si>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</si>
  <si>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</si>
  <si>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</si>
  <si>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</si>
  <si>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</si>
  <si>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</si>
  <si>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</si>
  <si>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</si>
  <si>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</si>
  <si>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</si>
  <si>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</si>
  <si>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</si>
  <si>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</si>
  <si>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</si>
  <si>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</si>
  <si>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</si>
  <si>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</si>
  <si>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</si>
  <si>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</si>
  <si>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</si>
  <si>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</si>
  <si>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</si>
  <si>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</si>
  <si>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</si>
  <si>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</si>
  <si>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</si>
  <si>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</si>
  <si>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</si>
  <si>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</si>
  <si>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</si>
  <si>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</si>
  <si>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</si>
  <si>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</si>
  <si>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</si>
  <si>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</si>
  <si>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</si>
  <si>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</si>
  <si>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</si>
  <si>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</si>
  <si>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</si>
  <si>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</si>
  <si>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</si>
  <si>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</si>
  <si>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</si>
  <si>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</si>
  <si>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</si>
  <si>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</si>
  <si>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</si>
  <si>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</si>
  <si>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</si>
  <si>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</si>
  <si>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</si>
  <si>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</si>
  <si>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</si>
  <si>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</si>
  <si>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</si>
  <si>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</si>
  <si>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</si>
  <si>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</si>
  <si>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</si>
  <si>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</si>
  <si>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</si>
  <si>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</si>
  <si>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</si>
  <si>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</si>
  <si>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</si>
  <si>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</si>
  <si>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</si>
  <si>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</si>
  <si>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</si>
  <si>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</si>
  <si>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</si>
  <si>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</si>
  <si>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</si>
  <si>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</si>
  <si>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</si>
  <si>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</si>
  <si>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</si>
  <si>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</si>
  <si>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</si>
  <si>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</si>
  <si>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</si>
  <si>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</si>
  <si>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</si>
  <si>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</si>
  <si>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</si>
  <si>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</si>
  <si>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Importo totale offerto per lavori Lavori A Misura e/o A Corpo (incluso gli importi di progettazione) SENZA oneri di sicurezza</t>
  </si>
  <si>
    <t>Importo totale offerto per lavori Lavori A Misura e/o A Corpo (incluso gli importi di progettazione) CON oneri di sicurezza</t>
  </si>
  <si>
    <t>Importo progettazione esecutiva</t>
  </si>
  <si>
    <t>Importo progettazione definitiva</t>
  </si>
  <si>
    <t>Importo progettazione esecutiva  (solo in caso di un appalto integrato)</t>
  </si>
  <si>
    <t>Importo progettazione definitiva  (solo in caso di un appalto integrato)</t>
  </si>
  <si>
    <t>Importo progettazione definitiva (solo in caso di un appalto integrato)</t>
  </si>
  <si>
    <t>Importo progettazione esecutiva (solo in caso di un appalto integrato)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</si>
  <si>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</si>
  <si>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</si>
  <si>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</si>
  <si>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</si>
  <si>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</si>
  <si>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51.01.01.02</t>
  </si>
  <si>
    <t>51.01.01.03</t>
  </si>
  <si>
    <t>51.01.01.04</t>
  </si>
  <si>
    <t>51.02.01.14.c</t>
  </si>
  <si>
    <t>51.02.02.01.b</t>
  </si>
  <si>
    <t>51.02.03.06.a</t>
  </si>
  <si>
    <t>51.02.04.01.a</t>
  </si>
  <si>
    <t>51.02.05.01.a</t>
  </si>
  <si>
    <t>51.02.05.10.A</t>
  </si>
  <si>
    <t>52.02.20.02</t>
  </si>
  <si>
    <t>52.02.20.02.A</t>
  </si>
  <si>
    <t>52.02.20.03.A</t>
  </si>
  <si>
    <t>52.02.20.04.a</t>
  </si>
  <si>
    <t>52.02.21.01.a</t>
  </si>
  <si>
    <t>53.02.01.05</t>
  </si>
  <si>
    <t>53.02.05.03.a</t>
  </si>
  <si>
    <t>53.05.01.01.a</t>
  </si>
  <si>
    <t>53.05.01.01.b</t>
  </si>
  <si>
    <t>53.05.02.01.a</t>
  </si>
  <si>
    <t>53.05.02.01.b</t>
  </si>
  <si>
    <t>53.05.02.01.c</t>
  </si>
  <si>
    <t>53.10.01.01</t>
  </si>
  <si>
    <t>53.10.02.01</t>
  </si>
  <si>
    <t>53.10.03.01.a</t>
  </si>
  <si>
    <t>53.10.03.01.b</t>
  </si>
  <si>
    <t>53.10.04.01.a</t>
  </si>
  <si>
    <t>53.10.04.01.a*</t>
  </si>
  <si>
    <t>53.10.04.02.a</t>
  </si>
  <si>
    <t>53.10.05.01.a</t>
  </si>
  <si>
    <t>53.10.07.01.a</t>
  </si>
  <si>
    <t>53.10.07.01.A*</t>
  </si>
  <si>
    <t>53.10.08.01</t>
  </si>
  <si>
    <t>53.10.10.01.a</t>
  </si>
  <si>
    <t>53.10.10.01.b</t>
  </si>
  <si>
    <t>53.10.10.01.c</t>
  </si>
  <si>
    <t>53.10.12.01.a</t>
  </si>
  <si>
    <t>53.10.12.01.b</t>
  </si>
  <si>
    <t>53.10.15.15</t>
  </si>
  <si>
    <t>53.11.04.01.A</t>
  </si>
  <si>
    <t>53.11.07.01.A</t>
  </si>
  <si>
    <t>54.01.02.01.a</t>
  </si>
  <si>
    <t>54.01.02.01.B</t>
  </si>
  <si>
    <t>54.01.03.01.b</t>
  </si>
  <si>
    <t>54.01.05.01</t>
  </si>
  <si>
    <t>54.01.90.01.a</t>
  </si>
  <si>
    <t>54.01.90.10.A</t>
  </si>
  <si>
    <t>54.01.90.30</t>
  </si>
  <si>
    <t>54.02.01.01.d</t>
  </si>
  <si>
    <t>54.02.03.15.a</t>
  </si>
  <si>
    <t>54.02.05.05.a</t>
  </si>
  <si>
    <t>54.02.05.05.b</t>
  </si>
  <si>
    <t>54.02.10.02.q</t>
  </si>
  <si>
    <t>54.02.12.05.a</t>
  </si>
  <si>
    <t>54.02.12.07.a</t>
  </si>
  <si>
    <t>54.02.20.03.a</t>
  </si>
  <si>
    <t>54.08.01.01</t>
  </si>
  <si>
    <t>54.08.01.03.b</t>
  </si>
  <si>
    <t>54.10.01.04.d</t>
  </si>
  <si>
    <t>54.10.04.01.a</t>
  </si>
  <si>
    <t>54.14.09.01.A</t>
  </si>
  <si>
    <t>54.14.09.01.B</t>
  </si>
  <si>
    <t>54.16.03.01.b</t>
  </si>
  <si>
    <t>54.16.03.05.b</t>
  </si>
  <si>
    <t>54.16.03.20.c</t>
  </si>
  <si>
    <t>54.20.05.05</t>
  </si>
  <si>
    <t>54.30.01.01.a</t>
  </si>
  <si>
    <t>54.30.01.05.A</t>
  </si>
  <si>
    <t>54.30.03.05.a</t>
  </si>
  <si>
    <t>54.30.05.01.a</t>
  </si>
  <si>
    <t>54.45.01.01</t>
  </si>
  <si>
    <t>54.45.01.03</t>
  </si>
  <si>
    <t>54.45.02.01</t>
  </si>
  <si>
    <t>54.45.02.02</t>
  </si>
  <si>
    <t>54.45.02.03</t>
  </si>
  <si>
    <t>54.45.02.08</t>
  </si>
  <si>
    <t>54.45.05.01</t>
  </si>
  <si>
    <t>55.21.01.01.b</t>
  </si>
  <si>
    <t>55.21.02.01.f</t>
  </si>
  <si>
    <t>55.21.02.01.k</t>
  </si>
  <si>
    <t>55.25.01.03.a</t>
  </si>
  <si>
    <t>55.25.01.03.c</t>
  </si>
  <si>
    <t>57.01.02.01.l</t>
  </si>
  <si>
    <t>57.03.01.01</t>
  </si>
  <si>
    <t>57.03.02.01.c</t>
  </si>
  <si>
    <t>57.03.03.10.c</t>
  </si>
  <si>
    <t>57.04.01.01</t>
  </si>
  <si>
    <t>57.04.02.02.a</t>
  </si>
  <si>
    <t>57.04.03.02.b</t>
  </si>
  <si>
    <t>57.04.03.03</t>
  </si>
  <si>
    <t>58.01.01.01</t>
  </si>
  <si>
    <t>58.02.01.02.a</t>
  </si>
  <si>
    <t>58.02.02.02.b</t>
  </si>
  <si>
    <t>58.02.06.01.a</t>
  </si>
  <si>
    <t>58.02.06.91</t>
  </si>
  <si>
    <t>58.02.06.92</t>
  </si>
  <si>
    <t>58.02.10.01.a</t>
  </si>
  <si>
    <t>58.02.30.05.a</t>
  </si>
  <si>
    <t>58.02.50.01.b</t>
  </si>
  <si>
    <t>58.03.02.01.a</t>
  </si>
  <si>
    <t>58.03.02.01.d</t>
  </si>
  <si>
    <t>58.03.02.01.e</t>
  </si>
  <si>
    <t>58.03.02.02</t>
  </si>
  <si>
    <t>58.03.02.04</t>
  </si>
  <si>
    <t>58.03.02.05</t>
  </si>
  <si>
    <t>58.03.90.08</t>
  </si>
  <si>
    <t>58.10.02.02.b</t>
  </si>
  <si>
    <t>58.10.03.02.a</t>
  </si>
  <si>
    <t>58.20.01.01</t>
  </si>
  <si>
    <t>58.86.30.05.b</t>
  </si>
  <si>
    <t>59.07.01.10</t>
  </si>
  <si>
    <t>59.80.05.05</t>
  </si>
  <si>
    <t>60.01.01.01*</t>
  </si>
  <si>
    <t>63.10.05.05.c</t>
  </si>
  <si>
    <t>63,11,05,05*</t>
  </si>
  <si>
    <t>63,12,05,05*</t>
  </si>
  <si>
    <t>70.10.15.05</t>
  </si>
  <si>
    <t>70.50.05.05.a</t>
  </si>
  <si>
    <t>70.50.05.30.a</t>
  </si>
  <si>
    <t>71.05.03.01.m</t>
  </si>
  <si>
    <t>75.01.01.05.c</t>
  </si>
  <si>
    <t>75.01.01.15.h</t>
  </si>
  <si>
    <t>75.10.01.05.a</t>
  </si>
  <si>
    <t>75.10.01.20.b</t>
  </si>
  <si>
    <t>75.10.01.20.f</t>
  </si>
  <si>
    <t>75.10.01.40.D</t>
  </si>
  <si>
    <t>75.10.01.60</t>
  </si>
  <si>
    <t>75.10.03.05.D</t>
  </si>
  <si>
    <t>75.80.05.10</t>
  </si>
  <si>
    <t>75.80.05.15*</t>
  </si>
  <si>
    <t>77.01.01.13.b</t>
  </si>
  <si>
    <t>77.01.02.13.b</t>
  </si>
  <si>
    <t>77.16.01.11.a</t>
  </si>
  <si>
    <t>77.16.03.01.b</t>
  </si>
  <si>
    <t>78.01.01.01.c</t>
  </si>
  <si>
    <t>78.01.01.25.a</t>
  </si>
  <si>
    <t>78.01.01.25.b*</t>
  </si>
  <si>
    <t>78.01.50.01.b</t>
  </si>
  <si>
    <t>78.01.90.01.a</t>
  </si>
  <si>
    <t>78.02.01.06.a</t>
  </si>
  <si>
    <t>78.02.01.10</t>
  </si>
  <si>
    <t>78.02.90.01.a</t>
  </si>
  <si>
    <t>85.05.01.01.b</t>
  </si>
  <si>
    <t>85.05.01.03</t>
  </si>
  <si>
    <t>85.05.05.05</t>
  </si>
  <si>
    <t>85.05.10.06.a</t>
  </si>
  <si>
    <t>85.05.10.13.a</t>
  </si>
  <si>
    <t>85.05.10.33.A</t>
  </si>
  <si>
    <t>85.10.01.05.c</t>
  </si>
  <si>
    <t>86.01.01.01.a</t>
  </si>
  <si>
    <t>86.01.02.01.b</t>
  </si>
  <si>
    <t>86.02.03.01.b</t>
  </si>
  <si>
    <t>86.10.02.01</t>
  </si>
  <si>
    <t>86.10.02.02</t>
  </si>
  <si>
    <t>86.10.02.05</t>
  </si>
  <si>
    <t>86.10.02.06</t>
  </si>
  <si>
    <t>86.10.02.07</t>
  </si>
  <si>
    <t>86.12.01.01.a</t>
  </si>
  <si>
    <t>86.22.02.01.a</t>
  </si>
  <si>
    <t>86.22.02.03.B*</t>
  </si>
  <si>
    <t>86.30.01.01.b</t>
  </si>
  <si>
    <t>86.30.01.06.b</t>
  </si>
  <si>
    <t>86.30.01.10.D</t>
  </si>
  <si>
    <t>86.30.01.11.e</t>
  </si>
  <si>
    <t>86.30.02.01.a</t>
  </si>
  <si>
    <t>86.30.02.01.h</t>
  </si>
  <si>
    <t>86.30.02.01.i</t>
  </si>
  <si>
    <t>86.30.02.01.l</t>
  </si>
  <si>
    <t>86.30.02.01.m</t>
  </si>
  <si>
    <t>86.30.02.80.a</t>
  </si>
  <si>
    <t>87.05.05.10.a</t>
  </si>
  <si>
    <t>87.10.05.05.d</t>
  </si>
  <si>
    <t>87.10.10.06.H</t>
  </si>
  <si>
    <t>87.10.70.05.C</t>
  </si>
  <si>
    <t>87.20.05.05.g</t>
  </si>
  <si>
    <t>87.35.05.05.a</t>
  </si>
  <si>
    <t>87.35.05.10.a</t>
  </si>
  <si>
    <t>87.35.10.05.a</t>
  </si>
  <si>
    <t>88.01.01.01*</t>
  </si>
  <si>
    <t>96.01.01.01</t>
  </si>
  <si>
    <t>96.01.01.04</t>
  </si>
  <si>
    <t>Operaio specializzato</t>
  </si>
  <si>
    <t>Operaio qualificato</t>
  </si>
  <si>
    <t>Operaio comune</t>
  </si>
  <si>
    <t>Autocarro 8-10,5 t</t>
  </si>
  <si>
    <t>Escavatore idraulico da 37 - 50 kW</t>
  </si>
  <si>
    <t>Piastra vibrante</t>
  </si>
  <si>
    <t>Pompa prosciugamento</t>
  </si>
  <si>
    <t>Compressore aria</t>
  </si>
  <si>
    <t xml:space="preserve">Martello demolitore </t>
  </si>
  <si>
    <t xml:space="preserve">Approntamento e rimozione dei macchinari necessari per l'esecuzione di prove di tenuta 
</t>
  </si>
  <si>
    <t>Prove di tenuta con aria per condotte tubazioni da DN 100mm a DN 250mm</t>
  </si>
  <si>
    <t>Prove di tenuta con acqua per condotte tubazioni da DN 100mm a DN 250mm</t>
  </si>
  <si>
    <t>Prova di tenuta con acqua, per tratto di tubazione da pozzetto a pozzetto. tubazioni da DN 100mm a DN 500 mm</t>
  </si>
  <si>
    <t xml:space="preserve">Prova di tenuta di pozzetti, ad acqua,
</t>
  </si>
  <si>
    <t>Abbattimento di frutteti .</t>
  </si>
  <si>
    <t/>
  </si>
  <si>
    <t>Estirpazione di ceppaie, diametro: cm 16 fino a 20</t>
  </si>
  <si>
    <t>Taglio di pavimentazioni bituminose per spessori di pavimentazione fino a 10,00 cm</t>
  </si>
  <si>
    <t>Taglio di pavimentazioni bituminose per spessori di pavimentazione oltre 10,0 cm fino a 20,00 cmm</t>
  </si>
  <si>
    <t>Taglio di pavimentazione in conglomerato cementizio anche armato per spessori fino a 10,00 cm</t>
  </si>
  <si>
    <t>Taglio di pavimentazione in conglomerato cementizio anche armato per spessori da 10,10 fino a 20,00 cm</t>
  </si>
  <si>
    <t>Taglio di pavimentazione in conglomerato cementizio anche armato per spessori da 20,10 fino a 30,00 cm</t>
  </si>
  <si>
    <t xml:space="preserve">Rimozione di paracarri in legno, pietrame, acciaio o materiale plastico </t>
  </si>
  <si>
    <t>Rimozione di segnali stradali anche completi dell'eventuale blocco di fondazione.</t>
  </si>
  <si>
    <t>Rimozione di barriera protettiva. barriera con corrimano</t>
  </si>
  <si>
    <t>Rimozione di barriera protettiva anche completa dei blocchi di fondazione. barriera senza corrimano</t>
  </si>
  <si>
    <t>Rimozione di palo tubolare in acciaio di linea elettrica</t>
  </si>
  <si>
    <t>Rimozione di cassetta di linea elettrica</t>
  </si>
  <si>
    <t xml:space="preserve">Rimozione di palo tubolare in acciaio di illuminazione </t>
  </si>
  <si>
    <t xml:space="preserve">Rimozione di recinzioni </t>
  </si>
  <si>
    <t>Rimozione di ringhiere di qualsiasi dimensione, forma e peso. ringhiere in acciaio</t>
  </si>
  <si>
    <t>Rimozione di cancello in acciaio</t>
  </si>
  <si>
    <t>Rimozione di irrigatore con tubazione di qualsiasi diametro .</t>
  </si>
  <si>
    <t>Rimozione di chiusini e caditoie in ghisa, acciaio, conglomerato cementizio,</t>
  </si>
  <si>
    <t>Rimozione di chiusini e caditoie per saracinesche dell'acquedotto, gasdotto ecc.</t>
  </si>
  <si>
    <t>Rimozione di chiusini e caditoie i per idranti sottosuolo</t>
  </si>
  <si>
    <t>Rimozione, cernita e pulizia di cordonate cordonate in pietra naturalen</t>
  </si>
  <si>
    <t>Rimozione, cernita e pulizia di cordonate cordonate in calcestruzzo</t>
  </si>
  <si>
    <t xml:space="preserve">Smontaggio idranti esistenti.
</t>
  </si>
  <si>
    <t>Rimessa in opera di cassetta per linea elettrica</t>
  </si>
  <si>
    <t>Rimessa in opera di cancello in acciaio</t>
  </si>
  <si>
    <t>Scavo a sezione ristretta . con caricamento su mezzo e con trasporto</t>
  </si>
  <si>
    <t>Scavo a sezione ristretta deposito laterale entro 5,0 m, senza caricamento su mezzo e senza trasportot</t>
  </si>
  <si>
    <t>Scarificatura di carreggiate e aree carrabili fino ad una profondità di 20 cm</t>
  </si>
  <si>
    <t>Costipamento del piano stradale con rullo vibrante</t>
  </si>
  <si>
    <t xml:space="preserve">Sovrapprezzo per scavo eseguito a mano.
</t>
  </si>
  <si>
    <t xml:space="preserve">Sovrapprezzo per scavi di sbancamento o a sezione ristretta eseguiti in presenza d'acqua </t>
  </si>
  <si>
    <t>Sovrapprezzo per il trasporto di materiale di scavo oltre la distanza stabilita nella relativa voce di scavo.</t>
  </si>
  <si>
    <t>Demolizione completa di edifici</t>
  </si>
  <si>
    <t xml:space="preserve">Demolizione di muratura in calcestruzzo </t>
  </si>
  <si>
    <t>Demolizione di strutture in cemento armato compreso il taglio dei ferri.</t>
  </si>
  <si>
    <t xml:space="preserve">Demolizione di strutture in cemento armato compreso il taglio dei ferri. con apparecchiature speciali idrauliche </t>
  </si>
  <si>
    <t>Perforazione a rotazione di conglomerato cementizio armato e non, di qualsiasi classe, con corona al diamante</t>
  </si>
  <si>
    <t>Taglio di pareti con sega circolare</t>
  </si>
  <si>
    <t>Taglio di solettecon sega circolaree</t>
  </si>
  <si>
    <t>Demolizione di pavimentazione bituminosa spessore di pavimentazione fino a 10 cm</t>
  </si>
  <si>
    <t>Preparazione del piano di posa dei rilevati</t>
  </si>
  <si>
    <t>Costipamento del piano di posa della fondazione stradale</t>
  </si>
  <si>
    <t>Sistemazione in rilevato con materiale</t>
  </si>
  <si>
    <t>Esecuzione di scarpate in terra rinforzata fino a 4 m</t>
  </si>
  <si>
    <t>Esecuzione di scarpate in terra rinforzata fino a 6,00m</t>
  </si>
  <si>
    <t>Fornitura di materiale  ed esecuzione di strati di base spessore finito: 40 cm</t>
  </si>
  <si>
    <t>Ripristino di strati di base spessore finito: 40 cm</t>
  </si>
  <si>
    <t>Fornitura e posa in opera di massicciata di fondazione spessore finito: 30 cm</t>
  </si>
  <si>
    <t>Bloccaggio di pietrame, spessore minimo strato: 30 cm</t>
  </si>
  <si>
    <t>Scavo di terra vegetale con mezzo meccanico e parzialmente manualeh</t>
  </si>
  <si>
    <t>Scoticamento (scavo) di zolle erbose, spessore ca. cm 10 con mezzo meccanicol</t>
  </si>
  <si>
    <t xml:space="preserve">Caricamento, trasporto e scaricamento di terra vegetale, compost, torba..
</t>
  </si>
  <si>
    <t>Spandimento e spianamento di terra vegetale, compost, torba spessore fino a 15 cm</t>
  </si>
  <si>
    <t>Diritti di discarica per materiale di categoria 1/A;</t>
  </si>
  <si>
    <t>Diritti di discarica per materiale di categoria 1/C.</t>
  </si>
  <si>
    <t>Diritti di discarica per materiale di categoria 2/A</t>
  </si>
  <si>
    <t>Diritti di discarica per materiale di categoria 2/B</t>
  </si>
  <si>
    <t>Diritti di discarica per materiale di categoria 2/C</t>
  </si>
  <si>
    <t>Diritti di discarica per materiale di categoria 4/A</t>
  </si>
  <si>
    <t>Diritti di discarica per materiale di categoria 8</t>
  </si>
  <si>
    <t>Deviazione provvisoria di fognatura e canalizzazionen</t>
  </si>
  <si>
    <t>Deviazione provvisoria di acquedotto</t>
  </si>
  <si>
    <t>Deviazione provvisoria di acquedotto, con tubazioni del DN: DN 200 mm</t>
  </si>
  <si>
    <t xml:space="preserve">Deviazione provvisoria appoggiata su sostegni oppure sospesa.
Per luci da 5,01 - 10,00 m DN fino a 200
</t>
  </si>
  <si>
    <t>Deviazione provvisoria appoggiata su sostegni oppure sospesa.
Per luci da 5,01 - 10,00 m DN 301 - 400</t>
  </si>
  <si>
    <t>Pali battuti in c.a., prefabbricati, troncoconici.</t>
  </si>
  <si>
    <t>Installazione e sgombero del cantiere i per la realizzazione di micropali.</t>
  </si>
  <si>
    <t>Micropalo per fondazione</t>
  </si>
  <si>
    <t>Armatura tubolare per micropali</t>
  </si>
  <si>
    <t>Installazione e sgombero del cantiere per la realizzazione di pali GEWI</t>
  </si>
  <si>
    <t xml:space="preserve">Realizzazione di fori di perforazione (&gt;109mm) per pali GEWI </t>
  </si>
  <si>
    <t>Fornitura, posa in opera ed iniezione di pali GEWI con doppia protezione anticorrosione</t>
  </si>
  <si>
    <t>Fornitura, preparazione ed iniezione di una sospensione cementizia  per pali GEWI.</t>
  </si>
  <si>
    <t>Centinatura di impalcati stradali H = 2,01 - 5,00 m, per qualunque lucee</t>
  </si>
  <si>
    <t>Casseratura laterale per fondazioni</t>
  </si>
  <si>
    <t xml:space="preserve">Casseratura per muri e pareti diritte </t>
  </si>
  <si>
    <t>Casseratura di impalcati rettilinei,</t>
  </si>
  <si>
    <t>Sovrapprezzo per impalcato con asse curvo planimetricamente, R = var..</t>
  </si>
  <si>
    <t>Sovrapprezzo per impalcato con asse curvo altimetricamente</t>
  </si>
  <si>
    <t xml:space="preserve">Casseratura per piccoli manufatti </t>
  </si>
  <si>
    <t xml:space="preserve">Opere di sostegno per solette, mensole, scale, H &gt; 4,0 m.
</t>
  </si>
  <si>
    <t>Fornitura e posa in opera di listelli piallati di legno o di materiale plastico</t>
  </si>
  <si>
    <t>Fornitura e posa in opera di conglomerato cementizio per manufatti. classe C 12/155</t>
  </si>
  <si>
    <t>Fornitura e posa in opera di conglomerato cementizio per manufatti. classe C 25/300</t>
  </si>
  <si>
    <t>Fornitura e posa in opera di conglomerato cementizio per manufatti. classe C 28/35</t>
  </si>
  <si>
    <t>Fornitura e posa in opera di conglomerato cementizio.</t>
  </si>
  <si>
    <t xml:space="preserve">Fornitura e posa in opera di conglomerato per banchettoni </t>
  </si>
  <si>
    <t xml:space="preserve">Fornitura e posa in opera di conglomerato per muri  con classe di resistenza C3 </t>
  </si>
  <si>
    <t xml:space="preserve">Sovrapprezzo per piccoli manufatti.
</t>
  </si>
  <si>
    <t>Barre ad aderenza migl. controllate in stabilimento acciaio B450C</t>
  </si>
  <si>
    <t xml:space="preserve">Rete elettrosaldata </t>
  </si>
  <si>
    <t>Copertura delle superfici fresche con foglio di PE.</t>
  </si>
  <si>
    <t xml:space="preserve">Costruzione di pozzetti in conglomerato cementizi </t>
  </si>
  <si>
    <t>Paramento a faccia vista a mosaico greggio in pietrame</t>
  </si>
  <si>
    <t xml:space="preserve">Fugatura di muratura in pietrame  </t>
  </si>
  <si>
    <t xml:space="preserve"> Posa in opera di ponte Bailey  </t>
  </si>
  <si>
    <t>Ponti in acciaio S235 luce oltre 15,0 m e fino a 20,0 m</t>
  </si>
  <si>
    <t>Struttura di copertura in legno massiccio, abete</t>
  </si>
  <si>
    <t>Rivestimento di pareti con nastri in lamiera di acciaio zincato a caldo, preverniciato,</t>
  </si>
  <si>
    <t>Impermeabilizzazione con guaine elastomeriche,</t>
  </si>
  <si>
    <t xml:space="preserve">Esecuzione di uno strato intermedio e di compensazione </t>
  </si>
  <si>
    <t>Applicazione di una pittura definitiva epossidica</t>
  </si>
  <si>
    <t>Coibentazione di tubi in ghisa sferoidale DN1 250 - DN2 400</t>
  </si>
  <si>
    <t>Tubo per acquedotto, rivestimento normale PN 40 - DN mm 100</t>
  </si>
  <si>
    <t>Tubo per gasdotto, rivestimento normale PN 40 - DN mm 200</t>
  </si>
  <si>
    <t>Tubo di polietilene per acquedotto e gas - PN 2,5 DN mm 200</t>
  </si>
  <si>
    <t>Tubo di polietilene PE32 per acquedotto, irrigazione - PN 6 DN mm 32</t>
  </si>
  <si>
    <t>Tubo di polietilene PE32 per acquedotto, irrigazione - PN 6 DN mm 75</t>
  </si>
  <si>
    <t>Tubi di polietilene per protezione cavi</t>
  </si>
  <si>
    <t>Tritubo in PE DN 3x50 PN10, per infilaggio meccanico o pneumatico di cavi</t>
  </si>
  <si>
    <t>Tubo di PE (H.D.) per fognatura DN 200</t>
  </si>
  <si>
    <t xml:space="preserve">Nastro di localizzazione
</t>
  </si>
  <si>
    <t>Fornitura e posa in opera, nel corso della posa delle tubazioni, di filo per trascinamento di cavi</t>
  </si>
  <si>
    <t>Pozzetto, s = 101 - 110 mm, a tenuta d'acqua 0,50 bar DN 1000 mm</t>
  </si>
  <si>
    <t>Pozzetto, a tenuta d'acqua 0,50 bar 80 x 100 cm</t>
  </si>
  <si>
    <t xml:space="preserve">Pozzetto modulare prefabbricato per telecomunicazioni e fibre ottiche
</t>
  </si>
  <si>
    <t>Chiusino circolare in ghisa</t>
  </si>
  <si>
    <t>Chiusini rettangolari in ghisa sferoidale</t>
  </si>
  <si>
    <t xml:space="preserve">Chiusini rettangolari per la copertura dei pozzetti della rete telematica
</t>
  </si>
  <si>
    <t xml:space="preserve">Solo posa in opera di chiusini in ghisa messi a disposizione dal committente o da altri enti come TELECOM, ENEL, ecc., </t>
  </si>
  <si>
    <t>Piatto raccoglitore in acciaio, zincato</t>
  </si>
  <si>
    <t xml:space="preserve">Caditoia rettangolare, tipo "Rekord" per cunetta stradale, di produzione industriale.
</t>
  </si>
  <si>
    <t>Caditoia per ponte</t>
  </si>
  <si>
    <t>Secchiello raccoglitore in acciaio, zincato, per pozzetti stradali</t>
  </si>
  <si>
    <t>Asportazione a freddo di pavimentazione bituminosa</t>
  </si>
  <si>
    <t>Pulizia dei piani di lavoro per successiva posa di emulsione o di conglomerati bituminosi.s</t>
  </si>
  <si>
    <t>Applicazione di una mano di emulsione cationica</t>
  </si>
  <si>
    <t>Conglomerato bituminoso AC32 con bitume modificato per strato di base</t>
  </si>
  <si>
    <t xml:space="preserve">Conglomerato bituminoso AC20 con bitume modificato  per binder  </t>
  </si>
  <si>
    <t>Conglomerato bituminoso SMA12 per strato di usura tipo Splittmastix</t>
  </si>
  <si>
    <t>Pavimentazione con cubetti di porfido dimensione cubetti 8/10 cm</t>
  </si>
  <si>
    <t>Cordone rettangolare, diritto - 12/30 cm in porfido bocciardato</t>
  </si>
  <si>
    <t xml:space="preserve">Cordone tipo "Bolzano" 12/15/30 cm C 35/45 </t>
  </si>
  <si>
    <t xml:space="preserve">Banchettoni di delimitazione stradale a sezione pentagonale </t>
  </si>
  <si>
    <t xml:space="preserve">Barriera stradale protettiva in acciaio, PAB H2 BPC con corrimano (bordo ponte) </t>
  </si>
  <si>
    <t xml:space="preserve">Barriera stradale protettiva in acciaio, PAB H2 CE </t>
  </si>
  <si>
    <t>Gruppo terminale interrato</t>
  </si>
  <si>
    <t>Nastro inclinato  da interrare per barriere in acciaio tipo PAB H2</t>
  </si>
  <si>
    <t xml:space="preserve">Gruppo terminale interrato curvo per barriere in acciaio tipo PAB H2 CE </t>
  </si>
  <si>
    <t xml:space="preserve">Ringhiera in acciaio S235 </t>
  </si>
  <si>
    <t xml:space="preserve">Recinzione metallica a maglia
</t>
  </si>
  <si>
    <t>Fornitura e posa di cancello in acciaio</t>
  </si>
  <si>
    <t xml:space="preserve">Pannello regolamentare, circolare, di prescrizione
m
</t>
  </si>
  <si>
    <t>Pannello regolamentare, triangolare di pericolo
Beschichtung</t>
  </si>
  <si>
    <t xml:space="preserve">Pannello regolamentare di precedenza, di forma ottagonale, (STOP), classe 2.
</t>
  </si>
  <si>
    <t xml:space="preserve">Pannello regolamentare rettangolare con qualunque scritta o simbolo 
bol
</t>
  </si>
  <si>
    <t>Applicazione di segnaletica orizzontale per strisce B = 12 cm</t>
  </si>
  <si>
    <t xml:space="preserve">Applicazione di segnaletica orizzontale con compressore a spruzzo, </t>
  </si>
  <si>
    <t>Applicazione di segnaletica orizzontale con compressore a spruzzo,  B = 50 cm</t>
  </si>
  <si>
    <t>Applicazione di segnaletica orizzontale , triangolo di precedenza, grande,</t>
  </si>
  <si>
    <t>Applicazione di segnaletica orizzontale, triangolo di precedenza, piccolo, B = 1 m; H = 2 m</t>
  </si>
  <si>
    <t>Cancellatura di segnaletica orizzontale esistente</t>
  </si>
  <si>
    <t xml:space="preserve">Fondazione monolitica in conglomerato cementizio C 20/25 </t>
  </si>
  <si>
    <t>palo cilindrico non saldato H oltre 4,00 m e fino a 6,00 m, zincato</t>
  </si>
  <si>
    <t>palo conico saldato H oltre 10,00 m e fino a 14,00 m, zincato</t>
  </si>
  <si>
    <t>braccio cilindrico non saldato sbraccio oltre 2,00 m e fino a 4,00 m, verniciato</t>
  </si>
  <si>
    <t xml:space="preserve">Cavo con conduttori in rame </t>
  </si>
  <si>
    <t xml:space="preserve">Piatto dispersore in acciaio, zincato a caldo, posto in opera nello scavo aperto.
</t>
  </si>
  <si>
    <t xml:space="preserve">Corda di rame a più fili, nuda, posta in opera nello scavo aperto, in tubi o sistemi simili
</t>
  </si>
  <si>
    <t xml:space="preserve">Puntazza a croce 50/50/3 mm, zincata a fuoco. L = 1000 mm, </t>
  </si>
  <si>
    <t xml:space="preserve">Fornitura di proiettore asimmetrico LED installato su palo.
</t>
  </si>
  <si>
    <t>Seminagione a secco</t>
  </si>
  <si>
    <t xml:space="preserve">Idrosemina per scarpate in terra rinforzata
</t>
  </si>
  <si>
    <t>h</t>
  </si>
  <si>
    <t>a corpo</t>
  </si>
  <si>
    <t>m</t>
  </si>
  <si>
    <t>nr</t>
  </si>
  <si>
    <t>m2</t>
  </si>
  <si>
    <t>corpo</t>
  </si>
  <si>
    <t>m3</t>
  </si>
  <si>
    <t>km</t>
  </si>
  <si>
    <t>cm</t>
  </si>
  <si>
    <t>t</t>
  </si>
  <si>
    <t>kg</t>
  </si>
  <si>
    <t>OG3</t>
  </si>
  <si>
    <t>52.01.02.01.a</t>
  </si>
  <si>
    <t>52,01,02,01,b</t>
  </si>
  <si>
    <t>52.01.03.01.b</t>
  </si>
  <si>
    <t>52.02.02.01.b</t>
  </si>
  <si>
    <t>52.02.02.03.b</t>
  </si>
  <si>
    <t>52.02.02.03.c</t>
  </si>
  <si>
    <t>52.02.02.07.b</t>
  </si>
  <si>
    <t>52.02.02.07.c</t>
  </si>
  <si>
    <t>52.02.02.09.b</t>
  </si>
  <si>
    <t>52.02.02.09.c</t>
  </si>
  <si>
    <t>52.02.02.11.a</t>
  </si>
  <si>
    <t>52.02.02.11.b</t>
  </si>
  <si>
    <t>52.02.02.15.A</t>
  </si>
  <si>
    <t>52.02.02.25.a</t>
  </si>
  <si>
    <t>52.02.02.26.a</t>
  </si>
  <si>
    <t>52,02,02,27a</t>
  </si>
  <si>
    <t>52.02.02.28.a</t>
  </si>
  <si>
    <t>52.02.02.29.a</t>
  </si>
  <si>
    <t>52.02.02.30.a</t>
  </si>
  <si>
    <t>52.02.02.31.a</t>
  </si>
  <si>
    <t>52.02.02.32</t>
  </si>
  <si>
    <t>52.02.02.33.a</t>
  </si>
  <si>
    <t>52.02.02.34.a</t>
  </si>
  <si>
    <t>52.02.02.35</t>
  </si>
  <si>
    <t>52.02.02.36.a</t>
  </si>
  <si>
    <t>52.02.02.40.a</t>
  </si>
  <si>
    <t>52.02.02.45.a</t>
  </si>
  <si>
    <t>52.02.02.45.b</t>
  </si>
  <si>
    <t>52.02.02.50.a</t>
  </si>
  <si>
    <t>52.02.02.60</t>
  </si>
  <si>
    <t>52.02.02.65</t>
  </si>
  <si>
    <t>52.02.02.70.B</t>
  </si>
  <si>
    <t>52.02.03.01.A</t>
  </si>
  <si>
    <t>52.02.03.02.A</t>
  </si>
  <si>
    <t xml:space="preserve">Messa a disposizione in cantiere per la durata dei lavori, di un locale ad uso ufficio </t>
  </si>
  <si>
    <t xml:space="preserve">Messa  a    disposizione    in     cantiere   per   la durata dei lavori, di un locale ad uso      ufficio       </t>
  </si>
  <si>
    <t>Tabellone trilingue dimensione 2,00 x 2,00 m</t>
  </si>
  <si>
    <t>Installazione, gestione e manutenzione, compresi eventuali spostamenti, di impianto semaforico</t>
  </si>
  <si>
    <t xml:space="preserve">Messa a disposizione di recinzione mobile da cantiere altezza 2.0 m 
</t>
  </si>
  <si>
    <t>Messa a disposizione di recinzione mobile da cantiere altezza 2.0 m per ogni giorno naturale successivo</t>
  </si>
  <si>
    <t>Messa a disposizione di barriere prefabbricate tipo New Jersey,  per il primo mese (30 gg) o frazione</t>
  </si>
  <si>
    <t>Messa a disposizione di barriere prefabbricate tipo New Jersey,  per ogni giorno naturale successivo</t>
  </si>
  <si>
    <t>Messa a disposizione di barriere in polietilene tipo New Jersey, . per il 1° mese  o frazione</t>
  </si>
  <si>
    <t>Messa a disposizione di barriere in polietilene tipo New Jersey,  per ogni giorno  successivo</t>
  </si>
  <si>
    <t xml:space="preserve">Delineatore flessibile, in gomma bifacciale, </t>
  </si>
  <si>
    <t>Delineatore flessibile, in gomma bifacciale</t>
  </si>
  <si>
    <t>Coni in gomma, con rifrangenza di classe 2</t>
  </si>
  <si>
    <t xml:space="preserve">Cartello di forma triangolare, fondo giallo </t>
  </si>
  <si>
    <t>Cartello di forma circolare</t>
  </si>
  <si>
    <t>Cartello di forma rettangolare</t>
  </si>
  <si>
    <t>Presegnale di cantiere, fondo giallo</t>
  </si>
  <si>
    <t xml:space="preserve">Tabella lavori con fondo giallo, </t>
  </si>
  <si>
    <t xml:space="preserve">Delimitazione di cantieri, con cartelli e barriere 'utilizzo della barriera per un mese.
 </t>
  </si>
  <si>
    <t>Barriera direzionale di delimitazione,</t>
  </si>
  <si>
    <t>Allestimento in opera e rimozione diogni barriera</t>
  </si>
  <si>
    <t>Pannello di delimitazione</t>
  </si>
  <si>
    <t xml:space="preserve">Delimitatore modulare di curva provvisoria  </t>
  </si>
  <si>
    <t>Barriera di recinzione per chiusini, per un mese.</t>
  </si>
  <si>
    <t>Passerella pedonale metallica, per attraversamenti di scavi, .per ogni mese</t>
  </si>
  <si>
    <t xml:space="preserve">Sacchetto di appesantimento, in PVC di colore arancioo per un mese . </t>
  </si>
  <si>
    <t>Preavviso di semaforo per cantiere  per un mese</t>
  </si>
  <si>
    <t>Preavviso di semaforo   costituito da cartello triangolare, con luce lampeggiante  per un mese</t>
  </si>
  <si>
    <t>Lampeggiatori sincronizzabili, posizionate in serie per un meset</t>
  </si>
  <si>
    <t>Cappellotti di protezione in PVC .</t>
  </si>
  <si>
    <t>Bandierine o palette seganletiche per movieri.</t>
  </si>
  <si>
    <t>Rete di sicurezza per la protezione contro le cadute nel vuoto</t>
  </si>
  <si>
    <t>Compenso per aggravio delle condizioni di lavoro per la necessità di consentire il traffico</t>
  </si>
  <si>
    <t xml:space="preserve">Compenso per aggravio delle condizioni di lavoro per la riduzione dello spazio lavorativo </t>
  </si>
  <si>
    <t>a c§psch</t>
  </si>
  <si>
    <t>gg</t>
  </si>
  <si>
    <t>c§psch</t>
  </si>
  <si>
    <t>d§d</t>
  </si>
  <si>
    <t>OS21</t>
  </si>
  <si>
    <t>COLLEGAMENTO S.P. 21 DAL PONTE DI VADENA AL SOTTOPASSO F.S. NEL COMUNE DI BRONZOLO</t>
  </si>
  <si>
    <t>BRONZOLO</t>
  </si>
  <si>
    <t>Fornitura a pié d'opera di materiali per la formazione di rilevati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</si>
</sst>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0.000000000000000"/>
    <numFmt numFmtId="192" formatCode="0.00000000000000000"/>
    <numFmt numFmtId="193" formatCode="0.00########"/>
    <numFmt numFmtId="194" formatCode="#,##0.00_ ;\-#,##0.00\ "/>
    <numFmt numFmtId="195" formatCode="0.00###"/>
    <numFmt numFmtId="196" formatCode=";;;"/>
    <numFmt numFmtId="197" formatCode="0.000"/>
    <numFmt numFmtId="198" formatCode="#,##0.00###"/>
    <numFmt numFmtId="199" formatCode="#.######;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17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170" fontId="0" fillId="0" borderId="0" applyFont="0" applyFill="0" applyBorder="0" applyAlignment="0" applyProtection="0"/>
    <xf numFmtId="0" fontId="17" fillId="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16" borderId="13" xfId="0" applyFont="1" applyFill="1" applyBorder="1" applyAlignment="1" applyProtection="1">
      <alignment horizontal="center" vertical="center" wrapText="1"/>
      <protection hidden="1"/>
    </xf>
    <xf numFmtId="0" fontId="4" fillId="16" borderId="11" xfId="0" applyFont="1" applyFill="1" applyBorder="1" applyAlignment="1" applyProtection="1">
      <alignment vertical="center" wrapText="1"/>
      <protection hidden="1"/>
    </xf>
    <xf numFmtId="0" fontId="4" fillId="16" borderId="13" xfId="0" applyFont="1" applyFill="1" applyBorder="1" applyAlignment="1" applyProtection="1">
      <alignment horizontal="center" vertical="center" textRotation="90" wrapText="1"/>
      <protection hidden="1"/>
    </xf>
    <xf numFmtId="0" fontId="4" fillId="16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16" borderId="11" xfId="0" applyNumberFormat="1" applyFont="1" applyFill="1" applyBorder="1" applyAlignment="1" applyProtection="1">
      <alignment vertical="center" wrapText="1"/>
      <protection hidden="1"/>
    </xf>
    <xf numFmtId="49" fontId="3" fillId="16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16" borderId="11" xfId="0" applyNumberFormat="1" applyFont="1" applyFill="1" applyBorder="1" applyAlignment="1" applyProtection="1">
      <alignment vertical="center" wrapText="1"/>
      <protection hidden="1"/>
    </xf>
    <xf numFmtId="49" fontId="2" fillId="16" borderId="12" xfId="0" applyNumberFormat="1" applyFont="1" applyFill="1" applyBorder="1" applyAlignment="1" applyProtection="1">
      <alignment vertical="center" wrapText="1"/>
      <protection hidden="1"/>
    </xf>
    <xf numFmtId="49" fontId="2" fillId="16" borderId="14" xfId="0" applyNumberFormat="1" applyFont="1" applyFill="1" applyBorder="1" applyAlignment="1" applyProtection="1">
      <alignment vertical="center" wrapText="1"/>
      <protection hidden="1"/>
    </xf>
    <xf numFmtId="10" fontId="3" fillId="16" borderId="13" xfId="54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4" applyNumberFormat="1" applyFont="1" applyAlignment="1" applyProtection="1">
      <alignment/>
      <protection hidden="1"/>
    </xf>
    <xf numFmtId="9" fontId="0" fillId="0" borderId="0" xfId="54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/>
    </xf>
    <xf numFmtId="7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7" fontId="4" fillId="0" borderId="0" xfId="45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 locked="0"/>
    </xf>
    <xf numFmtId="173" fontId="3" fillId="0" borderId="0" xfId="0" applyNumberFormat="1" applyFont="1" applyFill="1" applyBorder="1" applyAlignment="1" applyProtection="1">
      <alignment vertical="center"/>
      <protection hidden="1"/>
    </xf>
    <xf numFmtId="173" fontId="3" fillId="4" borderId="13" xfId="0" applyNumberFormat="1" applyFont="1" applyFill="1" applyBorder="1" applyAlignment="1" applyProtection="1">
      <alignment vertical="center"/>
      <protection hidden="1"/>
    </xf>
    <xf numFmtId="174" fontId="3" fillId="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49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16" borderId="13" xfId="45" applyNumberFormat="1" applyFont="1" applyFill="1" applyBorder="1" applyAlignment="1" applyProtection="1">
      <alignment horizontal="right" vertical="center" indent="1"/>
      <protection hidden="1"/>
    </xf>
    <xf numFmtId="2" fontId="4" fillId="4" borderId="13" xfId="45" applyNumberFormat="1" applyFont="1" applyFill="1" applyBorder="1" applyAlignment="1" applyProtection="1">
      <alignment vertical="center" wrapText="1"/>
      <protection/>
    </xf>
    <xf numFmtId="0" fontId="3" fillId="4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 applyProtection="1">
      <alignment/>
      <protection hidden="1"/>
    </xf>
    <xf numFmtId="2" fontId="3" fillId="6" borderId="13" xfId="45" applyNumberFormat="1" applyFont="1" applyFill="1" applyBorder="1" applyAlignment="1" applyProtection="1">
      <alignment horizontal="right" vertical="center" indent="1"/>
      <protection hidden="1" locked="0"/>
    </xf>
    <xf numFmtId="0" fontId="4" fillId="4" borderId="13" xfId="0" applyFont="1" applyFill="1" applyBorder="1" applyAlignment="1" applyProtection="1">
      <alignment vertical="center" wrapText="1"/>
      <protection hidden="1" locked="0"/>
    </xf>
    <xf numFmtId="0" fontId="4" fillId="4" borderId="13" xfId="0" applyNumberFormat="1" applyFont="1" applyFill="1" applyBorder="1" applyAlignment="1" applyProtection="1">
      <alignment vertical="center"/>
      <protection hidden="1" locked="0"/>
    </xf>
    <xf numFmtId="0" fontId="4" fillId="4" borderId="13" xfId="0" applyFont="1" applyFill="1" applyBorder="1" applyAlignment="1" applyProtection="1">
      <alignment horizontal="center" vertical="center" wrapText="1"/>
      <protection hidden="1" locked="0"/>
    </xf>
    <xf numFmtId="0" fontId="4" fillId="4" borderId="13" xfId="0" applyFont="1" applyFill="1" applyBorder="1" applyAlignment="1" applyProtection="1">
      <alignment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vertical="center" wrapText="1"/>
      <protection hidden="1"/>
    </xf>
    <xf numFmtId="0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49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vertical="center"/>
      <protection hidden="1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94" fontId="4" fillId="0" borderId="0" xfId="45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4" borderId="13" xfId="0" applyNumberFormat="1" applyFont="1" applyFill="1" applyBorder="1" applyAlignment="1" applyProtection="1">
      <alignment vertical="center" wrapText="1"/>
      <protection hidden="1" locked="0"/>
    </xf>
    <xf numFmtId="196" fontId="0" fillId="0" borderId="0" xfId="0" applyNumberFormat="1" applyAlignment="1" applyProtection="1">
      <alignment/>
      <protection hidden="1"/>
    </xf>
    <xf numFmtId="2" fontId="4" fillId="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0" fontId="9" fillId="0" borderId="17" xfId="0" applyNumberFormat="1" applyFont="1" applyBorder="1" applyAlignment="1">
      <alignment horizontal="justify" vertical="top" wrapText="1"/>
    </xf>
    <xf numFmtId="0" fontId="9" fillId="0" borderId="17" xfId="0" applyNumberFormat="1" applyFont="1" applyBorder="1" applyAlignment="1">
      <alignment horizontal="right" vertical="top" wrapText="1"/>
    </xf>
    <xf numFmtId="0" fontId="9" fillId="0" borderId="17" xfId="0" applyNumberFormat="1" applyFont="1" applyFill="1" applyBorder="1" applyAlignment="1">
      <alignment horizontal="right" vertical="top"/>
    </xf>
    <xf numFmtId="0" fontId="9" fillId="0" borderId="17" xfId="0" applyNumberFormat="1" applyFont="1" applyFill="1" applyBorder="1" applyAlignment="1">
      <alignment horizontal="right" vertical="top" wrapText="1"/>
    </xf>
    <xf numFmtId="49" fontId="9" fillId="25" borderId="13" xfId="0" applyNumberFormat="1" applyFont="1" applyFill="1" applyBorder="1" applyAlignment="1">
      <alignment horizontal="left" vertical="center" wrapText="1"/>
    </xf>
    <xf numFmtId="49" fontId="10" fillId="25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justify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0" fontId="9" fillId="25" borderId="13" xfId="0" applyNumberFormat="1" applyFont="1" applyFill="1" applyBorder="1" applyAlignment="1">
      <alignment horizontal="left" vertical="center" wrapText="1"/>
    </xf>
    <xf numFmtId="0" fontId="10" fillId="25" borderId="13" xfId="0" applyNumberFormat="1" applyFont="1" applyFill="1" applyBorder="1" applyAlignment="1">
      <alignment horizontal="center" vertical="center" wrapText="1"/>
    </xf>
    <xf numFmtId="199" fontId="9" fillId="0" borderId="13" xfId="0" applyNumberFormat="1" applyFont="1" applyBorder="1" applyAlignment="1">
      <alignment horizontal="justify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11" fillId="25" borderId="13" xfId="0" applyNumberFormat="1" applyFont="1" applyFill="1" applyBorder="1" applyAlignment="1">
      <alignment horizontal="center" vertical="center" wrapText="1"/>
    </xf>
    <xf numFmtId="0" fontId="12" fillId="25" borderId="13" xfId="0" applyNumberFormat="1" applyFont="1" applyFill="1" applyBorder="1" applyAlignment="1">
      <alignment horizontal="center" vertical="center" wrapText="1"/>
    </xf>
    <xf numFmtId="197" fontId="9" fillId="0" borderId="13" xfId="0" applyNumberFormat="1" applyFont="1" applyBorder="1" applyAlignment="1">
      <alignment horizontal="right" vertical="top" wrapText="1"/>
    </xf>
    <xf numFmtId="197" fontId="9" fillId="0" borderId="13" xfId="0" applyNumberFormat="1" applyFont="1" applyBorder="1" applyAlignment="1">
      <alignment horizontal="right" wrapText="1"/>
    </xf>
    <xf numFmtId="2" fontId="9" fillId="25" borderId="13" xfId="0" applyNumberFormat="1" applyFont="1" applyFill="1" applyBorder="1" applyAlignment="1">
      <alignment horizontal="center" vertical="center" wrapText="1"/>
    </xf>
    <xf numFmtId="2" fontId="10" fillId="25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right" wrapText="1"/>
    </xf>
    <xf numFmtId="0" fontId="9" fillId="0" borderId="13" xfId="0" applyNumberFormat="1" applyFont="1" applyBorder="1" applyAlignment="1" applyProtection="1">
      <alignment horizontal="right" vertical="top" wrapText="1"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right" vertical="top"/>
      <protection/>
    </xf>
    <xf numFmtId="0" fontId="9" fillId="0" borderId="13" xfId="0" applyNumberFormat="1" applyFont="1" applyBorder="1" applyAlignment="1" applyProtection="1">
      <alignment horizontal="justify" vertical="top" wrapText="1"/>
      <protection/>
    </xf>
    <xf numFmtId="0" fontId="9" fillId="0" borderId="13" xfId="0" applyNumberFormat="1" applyFont="1" applyFill="1" applyBorder="1" applyAlignment="1" applyProtection="1">
      <alignment horizontal="justify" vertical="top" wrapText="1"/>
      <protection/>
    </xf>
    <xf numFmtId="49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/>
      <protection/>
    </xf>
    <xf numFmtId="2" fontId="9" fillId="0" borderId="13" xfId="0" applyNumberFormat="1" applyFont="1" applyBorder="1" applyAlignment="1" applyProtection="1">
      <alignment horizontal="left" vertical="top" wrapText="1"/>
      <protection/>
    </xf>
    <xf numFmtId="2" fontId="9" fillId="0" borderId="13" xfId="0" applyNumberFormat="1" applyFont="1" applyBorder="1" applyAlignment="1" applyProtection="1">
      <alignment horizontal="right" vertical="top" wrapText="1"/>
      <protection/>
    </xf>
    <xf numFmtId="0" fontId="9" fillId="0" borderId="13" xfId="0" applyFont="1" applyBorder="1" applyAlignment="1" applyProtection="1">
      <alignment horizontal="justify" vertical="top" wrapText="1"/>
      <protection/>
    </xf>
    <xf numFmtId="199" fontId="9" fillId="0" borderId="13" xfId="0" applyNumberFormat="1" applyFont="1" applyBorder="1" applyAlignment="1" applyProtection="1">
      <alignment horizontal="justify" vertical="top" wrapText="1"/>
      <protection/>
    </xf>
    <xf numFmtId="197" fontId="9" fillId="0" borderId="13" xfId="0" applyNumberFormat="1" applyFont="1" applyBorder="1" applyAlignment="1" applyProtection="1">
      <alignment horizontal="right" vertical="top" wrapText="1"/>
      <protection/>
    </xf>
    <xf numFmtId="197" fontId="9" fillId="0" borderId="13" xfId="0" applyNumberFormat="1" applyFont="1" applyFill="1" applyBorder="1" applyAlignment="1" applyProtection="1">
      <alignment horizontal="right" vertical="top" wrapText="1"/>
      <protection/>
    </xf>
    <xf numFmtId="197" fontId="9" fillId="0" borderId="13" xfId="0" applyNumberFormat="1" applyFont="1" applyBorder="1" applyAlignment="1" applyProtection="1">
      <alignment horizontal="right" wrapText="1"/>
      <protection/>
    </xf>
    <xf numFmtId="2" fontId="9" fillId="0" borderId="13" xfId="0" applyNumberFormat="1" applyFont="1" applyFill="1" applyBorder="1" applyAlignment="1" applyProtection="1">
      <alignment horizontal="right" vertical="top" wrapText="1"/>
      <protection/>
    </xf>
    <xf numFmtId="2" fontId="9" fillId="0" borderId="13" xfId="0" applyNumberFormat="1" applyFont="1" applyBorder="1" applyAlignment="1" applyProtection="1">
      <alignment horizontal="right" wrapText="1"/>
      <protection/>
    </xf>
    <xf numFmtId="0" fontId="2" fillId="16" borderId="13" xfId="0" applyFont="1" applyFill="1" applyBorder="1" applyAlignment="1" applyProtection="1">
      <alignment horizontal="center" wrapText="1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4" borderId="11" xfId="0" applyFont="1" applyFill="1" applyBorder="1" applyAlignment="1" applyProtection="1">
      <alignment horizontal="left" wrapText="1"/>
      <protection/>
    </xf>
    <xf numFmtId="0" fontId="4" fillId="4" borderId="12" xfId="0" applyFont="1" applyFill="1" applyBorder="1" applyAlignment="1" applyProtection="1">
      <alignment horizontal="left" wrapText="1"/>
      <protection/>
    </xf>
    <xf numFmtId="0" fontId="4" fillId="4" borderId="14" xfId="0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center" wrapText="1"/>
      <protection/>
    </xf>
    <xf numFmtId="0" fontId="4" fillId="4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26" borderId="11" xfId="0" applyFont="1" applyFill="1" applyBorder="1" applyAlignment="1" applyProtection="1">
      <alignment horizontal="center"/>
      <protection hidden="1" locked="0"/>
    </xf>
    <xf numFmtId="0" fontId="4" fillId="26" borderId="12" xfId="0" applyFont="1" applyFill="1" applyBorder="1" applyAlignment="1" applyProtection="1">
      <alignment horizontal="center"/>
      <protection hidden="1" locked="0"/>
    </xf>
    <xf numFmtId="0" fontId="4" fillId="26" borderId="14" xfId="0" applyFont="1" applyFill="1" applyBorder="1" applyAlignment="1" applyProtection="1">
      <alignment horizontal="center"/>
      <protection hidden="1" locked="0"/>
    </xf>
    <xf numFmtId="0" fontId="4" fillId="26" borderId="11" xfId="0" applyFont="1" applyFill="1" applyBorder="1" applyAlignment="1" applyProtection="1">
      <alignment horizontal="center"/>
      <protection locked="0"/>
    </xf>
    <xf numFmtId="0" fontId="4" fillId="26" borderId="12" xfId="0" applyFont="1" applyFill="1" applyBorder="1" applyAlignment="1" applyProtection="1">
      <alignment horizontal="center"/>
      <protection locked="0"/>
    </xf>
    <xf numFmtId="0" fontId="4" fillId="26" borderId="14" xfId="0" applyFont="1" applyFill="1" applyBorder="1" applyAlignment="1" applyProtection="1">
      <alignment horizontal="center"/>
      <protection locked="0"/>
    </xf>
    <xf numFmtId="2" fontId="4" fillId="16" borderId="13" xfId="45" applyNumberFormat="1" applyFont="1" applyFill="1" applyBorder="1" applyAlignment="1" applyProtection="1">
      <alignment vertical="center" wrapText="1"/>
      <protection hidden="1" locked="0"/>
    </xf>
    <xf numFmtId="2" fontId="4" fillId="17" borderId="13" xfId="45" applyNumberFormat="1" applyFont="1" applyFill="1" applyBorder="1" applyAlignment="1" applyProtection="1">
      <alignment vertical="center" wrapText="1"/>
      <protection hidden="1" locked="0"/>
    </xf>
    <xf numFmtId="7" fontId="7" fillId="17" borderId="13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16" borderId="11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16" borderId="12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16" borderId="14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17" borderId="11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17" borderId="12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17" borderId="14" xfId="45" applyNumberFormat="1" applyFont="1" applyFill="1" applyBorder="1" applyAlignment="1" applyProtection="1">
      <alignment horizontal="center" vertical="center" wrapText="1"/>
      <protection hidden="1" locked="0"/>
    </xf>
    <xf numFmtId="2" fontId="0" fillId="16" borderId="13" xfId="0" applyNumberFormat="1" applyFill="1" applyBorder="1" applyAlignment="1" applyProtection="1">
      <alignment/>
      <protection hidden="1"/>
    </xf>
    <xf numFmtId="10" fontId="4" fillId="16" borderId="13" xfId="54" applyNumberFormat="1" applyFont="1" applyFill="1" applyBorder="1" applyAlignment="1" applyProtection="1">
      <alignment vertical="center" wrapText="1"/>
      <protection hidden="1" locked="0"/>
    </xf>
    <xf numFmtId="2" fontId="4" fillId="17" borderId="13" xfId="45" applyNumberFormat="1" applyFont="1" applyFill="1" applyBorder="1" applyAlignment="1" applyProtection="1">
      <alignment vertical="center" wrapText="1"/>
      <protection hidden="1"/>
    </xf>
    <xf numFmtId="7" fontId="4" fillId="6" borderId="11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6" borderId="12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6" borderId="14" xfId="45" applyNumberFormat="1" applyFont="1" applyFill="1" applyBorder="1" applyAlignment="1" applyProtection="1">
      <alignment horizontal="center" vertical="center" wrapText="1"/>
      <protection hidden="1" locked="0"/>
    </xf>
    <xf numFmtId="49" fontId="3" fillId="16" borderId="11" xfId="0" applyNumberFormat="1" applyFont="1" applyFill="1" applyBorder="1" applyAlignment="1" applyProtection="1">
      <alignment vertical="center" wrapText="1"/>
      <protection hidden="1"/>
    </xf>
    <xf numFmtId="49" fontId="3" fillId="16" borderId="12" xfId="0" applyNumberFormat="1" applyFont="1" applyFill="1" applyBorder="1" applyAlignment="1" applyProtection="1">
      <alignment vertical="center" wrapText="1"/>
      <protection hidden="1"/>
    </xf>
    <xf numFmtId="49" fontId="3" fillId="16" borderId="14" xfId="0" applyNumberFormat="1" applyFont="1" applyFill="1" applyBorder="1" applyAlignment="1" applyProtection="1">
      <alignment vertical="center" wrapText="1"/>
      <protection hidden="1"/>
    </xf>
    <xf numFmtId="0" fontId="3" fillId="16" borderId="11" xfId="0" applyNumberFormat="1" applyFont="1" applyFill="1" applyBorder="1" applyAlignment="1" applyProtection="1">
      <alignment vertical="center" wrapText="1"/>
      <protection hidden="1"/>
    </xf>
    <xf numFmtId="0" fontId="3" fillId="16" borderId="12" xfId="0" applyNumberFormat="1" applyFont="1" applyFill="1" applyBorder="1" applyAlignment="1" applyProtection="1">
      <alignment vertical="center" wrapText="1"/>
      <protection hidden="1"/>
    </xf>
    <xf numFmtId="0" fontId="3" fillId="16" borderId="14" xfId="0" applyNumberFormat="1" applyFont="1" applyFill="1" applyBorder="1" applyAlignment="1" applyProtection="1">
      <alignment vertical="center" wrapText="1"/>
      <protection hidden="1"/>
    </xf>
    <xf numFmtId="0" fontId="2" fillId="16" borderId="11" xfId="0" applyFont="1" applyFill="1" applyBorder="1" applyAlignment="1" applyProtection="1">
      <alignment horizontal="center" vertical="center" wrapText="1"/>
      <protection hidden="1"/>
    </xf>
    <xf numFmtId="0" fontId="2" fillId="16" borderId="12" xfId="0" applyFont="1" applyFill="1" applyBorder="1" applyAlignment="1" applyProtection="1">
      <alignment horizontal="center" vertical="center" wrapText="1"/>
      <protection hidden="1"/>
    </xf>
    <xf numFmtId="0" fontId="2" fillId="16" borderId="14" xfId="0" applyFont="1" applyFill="1" applyBorder="1" applyAlignment="1" applyProtection="1">
      <alignment horizontal="center" vertical="center" wrapText="1"/>
      <protection hidden="1"/>
    </xf>
    <xf numFmtId="49" fontId="3" fillId="16" borderId="11" xfId="0" applyNumberFormat="1" applyFont="1" applyFill="1" applyBorder="1" applyAlignment="1" applyProtection="1">
      <alignment wrapText="1"/>
      <protection hidden="1"/>
    </xf>
    <xf numFmtId="49" fontId="3" fillId="16" borderId="12" xfId="0" applyNumberFormat="1" applyFont="1" applyFill="1" applyBorder="1" applyAlignment="1" applyProtection="1">
      <alignment wrapText="1"/>
      <protection hidden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urrency 2" xfId="42"/>
    <cellStyle name="Input" xfId="43"/>
    <cellStyle name="Komma 2" xfId="44"/>
    <cellStyle name="Comma" xfId="45"/>
    <cellStyle name="Comma [0]" xfId="46"/>
    <cellStyle name="Migliaia 2" xfId="47"/>
    <cellStyle name="Neutrale" xfId="48"/>
    <cellStyle name="Normal 2" xfId="49"/>
    <cellStyle name="Normale 2" xfId="50"/>
    <cellStyle name="Nota" xfId="51"/>
    <cellStyle name="Output" xfId="52"/>
    <cellStyle name="Percent 2" xfId="53"/>
    <cellStyle name="Percent" xfId="54"/>
    <cellStyle name="Percentuale 2" xfId="55"/>
    <cellStyle name="Prozent 2" xfId="56"/>
    <cellStyle name="Prozent 3" xfId="57"/>
    <cellStyle name="Standard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Währung 2" xfId="71"/>
  </cellStyles>
  <dxfs count="221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</font>
      <border>
        <left>
          <color rgb="FF000000"/>
        </left>
        <right>
          <color rgb="FF000000"/>
        </right>
        <top style="thin"/>
        <bottom>
          <color rgb="FF00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3">
      <selection activeCell="E17" sqref="E17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>
      <c r="A1" s="129" t="s">
        <v>290</v>
      </c>
      <c r="B1" s="129"/>
      <c r="C1" s="129"/>
      <c r="D1" s="129"/>
      <c r="E1" s="129"/>
      <c r="F1" s="129"/>
      <c r="G1" s="129"/>
      <c r="H1" s="129"/>
      <c r="I1" s="129"/>
      <c r="J1" s="129"/>
      <c r="K1" s="31"/>
    </row>
    <row r="3" spans="1:8" ht="12.75">
      <c r="A3" s="130" t="s">
        <v>245</v>
      </c>
      <c r="B3" s="131"/>
      <c r="C3" s="132"/>
      <c r="D3" s="133" t="s">
        <v>739</v>
      </c>
      <c r="E3" s="134"/>
      <c r="F3" s="134"/>
      <c r="G3" s="134"/>
      <c r="H3" s="135"/>
    </row>
    <row r="4" spans="1:7" ht="12.75">
      <c r="A4" s="1"/>
      <c r="C4" s="11"/>
      <c r="F4" s="2"/>
      <c r="G4" s="2"/>
    </row>
    <row r="5" spans="1:7" ht="15">
      <c r="A5" s="3" t="s">
        <v>246</v>
      </c>
      <c r="B5" s="3"/>
      <c r="C5" s="45"/>
      <c r="D5" s="3"/>
      <c r="E5" s="4"/>
      <c r="F5" s="5"/>
      <c r="G5" s="5"/>
    </row>
    <row r="6" spans="1:8" ht="12.75">
      <c r="A6" s="6" t="s">
        <v>247</v>
      </c>
      <c r="B6" s="7"/>
      <c r="C6" s="46"/>
      <c r="D6" s="7"/>
      <c r="E6" s="136" t="s">
        <v>740</v>
      </c>
      <c r="F6" s="137"/>
      <c r="G6" s="138"/>
      <c r="H6" s="138"/>
    </row>
    <row r="7" spans="1:8" ht="12.75">
      <c r="A7" s="39"/>
      <c r="B7" s="38"/>
      <c r="C7" s="47"/>
      <c r="D7"/>
      <c r="E7"/>
      <c r="F7" s="8"/>
      <c r="G7" s="2"/>
      <c r="H7" s="8"/>
    </row>
    <row r="8" spans="1:8" ht="12.75">
      <c r="A8" s="9" t="s">
        <v>248</v>
      </c>
      <c r="B8" s="10"/>
      <c r="C8" s="48"/>
      <c r="D8" s="10"/>
      <c r="E8" s="139" t="s">
        <v>3</v>
      </c>
      <c r="F8" s="140"/>
      <c r="G8" s="141"/>
      <c r="H8" s="141"/>
    </row>
    <row r="9" spans="1:8" ht="12.75">
      <c r="A9" s="39"/>
      <c r="B9" s="38"/>
      <c r="C9" s="47"/>
      <c r="D9"/>
      <c r="E9"/>
      <c r="F9" s="8"/>
      <c r="G9" s="2"/>
      <c r="H9" s="8"/>
    </row>
    <row r="10" spans="1:8" ht="12.75">
      <c r="A10" s="6" t="s">
        <v>277</v>
      </c>
      <c r="B10" s="7"/>
      <c r="C10" s="46"/>
      <c r="D10" s="7"/>
      <c r="E10" s="69">
        <v>1577236.97</v>
      </c>
      <c r="F10" s="8"/>
      <c r="G10" s="2"/>
      <c r="H10" s="8"/>
    </row>
    <row r="11" spans="1:8" ht="12.75">
      <c r="A11" s="6" t="s">
        <v>278</v>
      </c>
      <c r="B11" s="7"/>
      <c r="C11" s="46"/>
      <c r="D11" s="7"/>
      <c r="E11" s="69"/>
      <c r="F11" s="53"/>
      <c r="G11" s="53"/>
      <c r="H11" s="53"/>
    </row>
    <row r="12" spans="1:8" ht="12.75">
      <c r="A12" s="64" t="s">
        <v>288</v>
      </c>
      <c r="B12" s="50"/>
      <c r="C12" s="50"/>
      <c r="D12" s="50"/>
      <c r="E12" s="69"/>
      <c r="F12" s="2"/>
      <c r="G12" s="52"/>
      <c r="H12" s="52"/>
    </row>
    <row r="13" spans="1:8" ht="12.75">
      <c r="A13" s="64" t="s">
        <v>289</v>
      </c>
      <c r="B13" s="51"/>
      <c r="C13" s="51"/>
      <c r="D13" s="51"/>
      <c r="E13" s="69"/>
      <c r="F13" s="2"/>
      <c r="G13" s="2"/>
      <c r="H13" s="8"/>
    </row>
    <row r="14" spans="1:7" ht="12.75">
      <c r="A14" s="1"/>
      <c r="E14" s="11"/>
      <c r="F14" s="2"/>
      <c r="G14" s="2"/>
    </row>
    <row r="15" spans="1:8" ht="12.75">
      <c r="A15" s="6" t="s">
        <v>274</v>
      </c>
      <c r="B15" s="7"/>
      <c r="C15" s="7"/>
      <c r="D15" s="7"/>
      <c r="E15" s="70"/>
      <c r="F15" s="54"/>
      <c r="G15" s="54"/>
      <c r="H15" s="54"/>
    </row>
    <row r="16" spans="1:8" ht="12.75">
      <c r="A16" s="1"/>
      <c r="F16" s="2"/>
      <c r="G16" s="2"/>
      <c r="H16" s="8"/>
    </row>
    <row r="17" spans="1:8" ht="12.75">
      <c r="A17" s="6" t="s">
        <v>275</v>
      </c>
      <c r="B17" s="66"/>
      <c r="C17" s="66"/>
      <c r="D17" s="61"/>
      <c r="E17" s="70">
        <v>2015</v>
      </c>
      <c r="F17" s="2"/>
      <c r="G17" s="2"/>
      <c r="H17" s="8"/>
    </row>
    <row r="18" spans="1:8" ht="12.75">
      <c r="A18" s="1"/>
      <c r="F18" s="2"/>
      <c r="G18" s="2"/>
      <c r="H18" s="8"/>
    </row>
    <row r="19" spans="1:8" ht="12.75">
      <c r="A19" s="9" t="s">
        <v>249</v>
      </c>
      <c r="B19" s="10"/>
      <c r="C19" s="10"/>
      <c r="D19" s="10"/>
      <c r="E19" s="59"/>
      <c r="F19" s="55"/>
      <c r="G19" s="55"/>
      <c r="H19" s="55"/>
    </row>
    <row r="20" spans="1:8" ht="12.75">
      <c r="A20" s="71"/>
      <c r="B20" s="71"/>
      <c r="C20" s="71"/>
      <c r="D20" s="71"/>
      <c r="E20" s="58"/>
      <c r="F20" s="55"/>
      <c r="G20" s="55"/>
      <c r="H20" s="55"/>
    </row>
    <row r="21" spans="1:8" ht="12.75">
      <c r="A21" s="9" t="s">
        <v>276</v>
      </c>
      <c r="B21" s="10"/>
      <c r="C21" s="48"/>
      <c r="D21" s="10"/>
      <c r="E21" s="60">
        <v>6583586309</v>
      </c>
      <c r="F21" s="55"/>
      <c r="G21" s="55"/>
      <c r="H21" s="55"/>
    </row>
    <row r="22" spans="1:8" ht="12.75">
      <c r="A22" s="1"/>
      <c r="B22" s="12"/>
      <c r="C22" s="12"/>
      <c r="D22" s="12"/>
      <c r="E22" s="12"/>
      <c r="F22" s="2"/>
      <c r="G22" s="56"/>
      <c r="H22" s="8"/>
    </row>
    <row r="23" spans="1:8" ht="12.75">
      <c r="A23" s="9" t="s">
        <v>264</v>
      </c>
      <c r="B23" s="10"/>
      <c r="C23" s="10"/>
      <c r="D23" s="10"/>
      <c r="E23" s="60"/>
      <c r="F23" s="57"/>
      <c r="G23" s="57"/>
      <c r="H23" s="57"/>
    </row>
    <row r="24" ht="12.75">
      <c r="A24" s="1"/>
    </row>
    <row r="25" spans="1:7" ht="12.75">
      <c r="A25" s="1"/>
      <c r="G25" s="2"/>
    </row>
    <row r="26" spans="1:7" ht="15">
      <c r="A26" s="4" t="s">
        <v>250</v>
      </c>
      <c r="B26" s="4"/>
      <c r="C26" s="4"/>
      <c r="D26" s="4"/>
      <c r="E26" s="4"/>
      <c r="F26" s="4"/>
      <c r="G26" s="5"/>
    </row>
    <row r="27" spans="1:9" s="38" customFormat="1" ht="15">
      <c r="A27" s="6" t="s">
        <v>251</v>
      </c>
      <c r="B27" s="6"/>
      <c r="C27" s="6"/>
      <c r="D27" s="63"/>
      <c r="E27" s="142"/>
      <c r="F27" s="143"/>
      <c r="G27" s="143"/>
      <c r="H27" s="144"/>
      <c r="I27" s="5"/>
    </row>
    <row r="28" spans="1:9" s="38" customFormat="1" ht="15">
      <c r="A28" s="40"/>
      <c r="B28" s="40"/>
      <c r="C28" s="40"/>
      <c r="D28" s="19"/>
      <c r="E28" s="65"/>
      <c r="F28" s="65"/>
      <c r="G28" s="65"/>
      <c r="H28" s="65"/>
      <c r="I28" s="5"/>
    </row>
    <row r="29" spans="1:8" s="38" customFormat="1" ht="12.75">
      <c r="A29" s="6" t="s">
        <v>252</v>
      </c>
      <c r="B29" s="6"/>
      <c r="C29" s="46"/>
      <c r="D29" s="61"/>
      <c r="E29" s="142"/>
      <c r="F29" s="143"/>
      <c r="G29" s="143"/>
      <c r="H29" s="144"/>
    </row>
    <row r="30" spans="1:7" ht="15">
      <c r="A30" s="1"/>
      <c r="B30" s="4"/>
      <c r="C30" s="4"/>
      <c r="D30" s="4"/>
      <c r="E30" s="4"/>
      <c r="F30" s="4"/>
      <c r="G30" s="5"/>
    </row>
    <row r="31" spans="1:8" ht="12.75">
      <c r="A31" s="6" t="s">
        <v>253</v>
      </c>
      <c r="B31" s="7"/>
      <c r="C31" s="7"/>
      <c r="D31" s="61"/>
      <c r="E31" s="145"/>
      <c r="F31" s="146"/>
      <c r="G31" s="146"/>
      <c r="H31" s="147"/>
    </row>
    <row r="32" spans="1:9" ht="12.75">
      <c r="A32" s="40"/>
      <c r="B32" s="40"/>
      <c r="C32" s="40"/>
      <c r="D32" s="18"/>
      <c r="E32" s="73"/>
      <c r="F32" s="73"/>
      <c r="G32" s="73"/>
      <c r="H32" s="73"/>
      <c r="I32" s="72"/>
    </row>
    <row r="33" spans="2:7" ht="12.75">
      <c r="B33" s="27"/>
      <c r="C33" s="27"/>
      <c r="D33" s="28"/>
      <c r="E33" s="29"/>
      <c r="F33" s="29"/>
      <c r="G33" s="29"/>
    </row>
    <row r="34" spans="2:7" ht="12.75">
      <c r="B34" s="27"/>
      <c r="C34" s="27"/>
      <c r="D34" s="28"/>
      <c r="E34" s="29"/>
      <c r="F34" s="29"/>
      <c r="G34" s="29"/>
    </row>
    <row r="35" spans="2:7" ht="12.75">
      <c r="B35" s="27"/>
      <c r="C35" s="27"/>
      <c r="D35" s="27"/>
      <c r="E35" s="30"/>
      <c r="F35" s="30"/>
      <c r="G35" s="30"/>
    </row>
    <row r="36" spans="1:8" ht="54.75" customHeight="1">
      <c r="A36" s="150" t="s">
        <v>270</v>
      </c>
      <c r="B36" s="150"/>
      <c r="C36" s="150"/>
      <c r="D36" s="150"/>
      <c r="E36" s="150"/>
      <c r="F36" s="150"/>
      <c r="G36" s="150"/>
      <c r="H36" s="150"/>
    </row>
    <row r="37" spans="1:8" ht="54.75" customHeight="1">
      <c r="A37" s="151" t="s">
        <v>271</v>
      </c>
      <c r="B37" s="152"/>
      <c r="C37" s="152"/>
      <c r="D37" s="153"/>
      <c r="E37" s="148">
        <f>'A Misura'!H7</f>
        <v>0</v>
      </c>
      <c r="F37" s="148"/>
      <c r="G37" s="148"/>
      <c r="H37" s="148"/>
    </row>
    <row r="38" spans="1:8" ht="54.75" customHeight="1">
      <c r="A38" s="154" t="s">
        <v>272</v>
      </c>
      <c r="B38" s="155"/>
      <c r="C38" s="155"/>
      <c r="D38" s="156"/>
      <c r="E38" s="149">
        <f>'A Corpo'!H6</f>
        <v>0</v>
      </c>
      <c r="F38" s="149"/>
      <c r="G38" s="149"/>
      <c r="H38" s="149"/>
    </row>
    <row r="39" spans="1:8" ht="54.75" customHeight="1">
      <c r="A39" s="151" t="s">
        <v>285</v>
      </c>
      <c r="B39" s="152"/>
      <c r="C39" s="152"/>
      <c r="D39" s="153"/>
      <c r="E39" s="148">
        <f>'A Corpo'!H7</f>
        <v>0</v>
      </c>
      <c r="F39" s="148"/>
      <c r="G39" s="148"/>
      <c r="H39" s="148"/>
    </row>
    <row r="40" spans="1:8" ht="54.75" customHeight="1">
      <c r="A40" s="154" t="s">
        <v>284</v>
      </c>
      <c r="B40" s="155"/>
      <c r="C40" s="155"/>
      <c r="D40" s="156"/>
      <c r="E40" s="149">
        <f>'A Corpo'!H8</f>
        <v>0</v>
      </c>
      <c r="F40" s="149"/>
      <c r="G40" s="149"/>
      <c r="H40" s="149"/>
    </row>
    <row r="41" spans="1:8" ht="54.75" customHeight="1">
      <c r="A41" s="151" t="s">
        <v>282</v>
      </c>
      <c r="B41" s="152"/>
      <c r="C41" s="152"/>
      <c r="D41" s="153"/>
      <c r="E41" s="157">
        <f>SUM(E37:E40)</f>
        <v>0</v>
      </c>
      <c r="F41" s="157"/>
      <c r="G41" s="157"/>
      <c r="H41" s="157"/>
    </row>
    <row r="42" spans="1:8" ht="54.75" customHeight="1">
      <c r="A42" s="154" t="s">
        <v>273</v>
      </c>
      <c r="B42" s="155"/>
      <c r="C42" s="155"/>
      <c r="D42" s="156"/>
      <c r="E42" s="149">
        <f>IF(AND(E10&gt;0,E11&gt;0,E12&gt;0,E13&gt;0),SUM(E10:E13),IF(AND(E11&gt;0,E12&gt;0,E13&gt;0),SUM(E11:E13),IF(AND(E10&gt;0,E11&gt;0),SUM(E10:E11),IF(E10&gt;0,E10,IF(E11&gt;0,E11,0)))))</f>
        <v>1577236.97</v>
      </c>
      <c r="F42" s="149"/>
      <c r="G42" s="149"/>
      <c r="H42" s="149"/>
    </row>
    <row r="43" spans="1:8" ht="54.75" customHeight="1">
      <c r="A43" s="151" t="str">
        <f>IF(E43&lt;0,"Ribasso d'asta in %",IF(E43&gt;0,"Rialzo in %",""))</f>
        <v>Ribasso d'asta in %</v>
      </c>
      <c r="B43" s="152"/>
      <c r="C43" s="152"/>
      <c r="D43" s="153"/>
      <c r="E43" s="158">
        <f>IF(E42=0,0,(E41/E42)-1)</f>
        <v>-1</v>
      </c>
      <c r="F43" s="158"/>
      <c r="G43" s="158"/>
      <c r="H43" s="158"/>
    </row>
    <row r="44" spans="1:8" ht="54.75" customHeight="1">
      <c r="A44" s="154" t="s">
        <v>281</v>
      </c>
      <c r="B44" s="155"/>
      <c r="C44" s="155"/>
      <c r="D44" s="156"/>
      <c r="E44" s="160"/>
      <c r="F44" s="161"/>
      <c r="G44" s="161"/>
      <c r="H44" s="162"/>
    </row>
    <row r="45" spans="1:8" ht="54.75" customHeight="1">
      <c r="A45" s="151" t="s">
        <v>267</v>
      </c>
      <c r="B45" s="152"/>
      <c r="C45" s="152"/>
      <c r="D45" s="153"/>
      <c r="E45" s="159">
        <f>+'Oneri sicurezza'!H7</f>
        <v>37702.736999999994</v>
      </c>
      <c r="F45" s="159"/>
      <c r="G45" s="159"/>
      <c r="H45" s="159"/>
    </row>
    <row r="46" spans="1:8" ht="54.75" customHeight="1">
      <c r="A46" s="151" t="s">
        <v>283</v>
      </c>
      <c r="B46" s="152"/>
      <c r="C46" s="152"/>
      <c r="D46" s="153"/>
      <c r="E46" s="149">
        <f>E41+E45</f>
        <v>37702.736999999994</v>
      </c>
      <c r="F46" s="149"/>
      <c r="G46" s="149"/>
      <c r="H46" s="149"/>
    </row>
  </sheetData>
  <sheetProtection selectLockedCells="1"/>
  <mergeCells count="31">
    <mergeCell ref="E45:H45"/>
    <mergeCell ref="E46:H46"/>
    <mergeCell ref="E44:H44"/>
    <mergeCell ref="E40:H40"/>
    <mergeCell ref="E41:H41"/>
    <mergeCell ref="E42:H42"/>
    <mergeCell ref="E43:H43"/>
    <mergeCell ref="A43:D43"/>
    <mergeCell ref="A45:D45"/>
    <mergeCell ref="A46:D46"/>
    <mergeCell ref="A37:D37"/>
    <mergeCell ref="A38:D38"/>
    <mergeCell ref="A39:D39"/>
    <mergeCell ref="A40:D40"/>
    <mergeCell ref="A41:D41"/>
    <mergeCell ref="A42:D42"/>
    <mergeCell ref="A44:D44"/>
    <mergeCell ref="E31:H31"/>
    <mergeCell ref="E37:H37"/>
    <mergeCell ref="E38:H38"/>
    <mergeCell ref="E39:H39"/>
    <mergeCell ref="A36:H36"/>
    <mergeCell ref="E8:F8"/>
    <mergeCell ref="G8:H8"/>
    <mergeCell ref="E27:H27"/>
    <mergeCell ref="E29:H29"/>
    <mergeCell ref="A1:J1"/>
    <mergeCell ref="A3:C3"/>
    <mergeCell ref="D3:H3"/>
    <mergeCell ref="E6:F6"/>
    <mergeCell ref="G6:H6"/>
  </mergeCells>
  <conditionalFormatting sqref="E31:E32 E19:E20 E15 G8 E6 E8 G6">
    <cfRule type="cellIs" priority="11" dxfId="8" operator="notEqual" stopIfTrue="1">
      <formula>""</formula>
    </cfRule>
  </conditionalFormatting>
  <conditionalFormatting sqref="E27:E28">
    <cfRule type="cellIs" priority="10" dxfId="8" operator="notEqual" stopIfTrue="1">
      <formula>""</formula>
    </cfRule>
  </conditionalFormatting>
  <conditionalFormatting sqref="E10:E13">
    <cfRule type="cellIs" priority="9" dxfId="8" operator="notEqual" stopIfTrue="1">
      <formula>""</formula>
    </cfRule>
  </conditionalFormatting>
  <conditionalFormatting sqref="E29">
    <cfRule type="cellIs" priority="7" dxfId="8" operator="notEqual" stopIfTrue="1">
      <formula>""</formula>
    </cfRule>
  </conditionalFormatting>
  <conditionalFormatting sqref="E17">
    <cfRule type="cellIs" priority="6" dxfId="8" operator="notEqual" stopIfTrue="1">
      <formula>""</formula>
    </cfRule>
  </conditionalFormatting>
  <conditionalFormatting sqref="D3">
    <cfRule type="cellIs" priority="5" dxfId="8" operator="notEqual" stopIfTrue="1">
      <formula>""</formula>
    </cfRule>
  </conditionalFormatting>
  <conditionalFormatting sqref="E21">
    <cfRule type="cellIs" priority="4" dxfId="8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3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5"/>
  <sheetViews>
    <sheetView tabSelected="1" zoomScalePageLayoutView="0" workbookViewId="0" topLeftCell="A109">
      <selection activeCell="G136" sqref="G136"/>
    </sheetView>
  </sheetViews>
  <sheetFormatPr defaultColWidth="11.421875" defaultRowHeight="12.75"/>
  <cols>
    <col min="1" max="1" width="5.57421875" style="38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8" customWidth="1"/>
    <col min="7" max="7" width="17.00390625" style="89" customWidth="1"/>
    <col min="8" max="8" width="17.00390625" style="38" customWidth="1"/>
    <col min="9" max="16384" width="11.421875" style="38" customWidth="1"/>
  </cols>
  <sheetData>
    <row r="1" spans="1:11" ht="15">
      <c r="A1" s="169" t="s">
        <v>241</v>
      </c>
      <c r="B1" s="170"/>
      <c r="C1" s="170"/>
      <c r="D1" s="170"/>
      <c r="E1" s="170"/>
      <c r="F1" s="170"/>
      <c r="G1" s="170"/>
      <c r="H1" s="170"/>
      <c r="I1" s="170"/>
      <c r="J1" s="171"/>
      <c r="K1" s="31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2"/>
      <c r="B5" s="22"/>
      <c r="C5" s="49"/>
      <c r="D5" s="23" t="s">
        <v>263</v>
      </c>
      <c r="E5" s="24"/>
      <c r="F5" s="24"/>
      <c r="G5" s="24"/>
      <c r="H5" s="25"/>
    </row>
    <row r="6" spans="1:8" ht="12.75">
      <c r="A6" s="1"/>
      <c r="F6" s="1"/>
      <c r="G6" s="1"/>
      <c r="H6" s="1"/>
    </row>
    <row r="7" spans="1:8" ht="12.75">
      <c r="A7" s="22"/>
      <c r="B7" s="22"/>
      <c r="C7" s="49"/>
      <c r="D7" s="163" t="s">
        <v>280</v>
      </c>
      <c r="E7" s="164"/>
      <c r="F7" s="164"/>
      <c r="G7" s="165"/>
      <c r="H7" s="68">
        <f>SUM($H$17:$H$10000)</f>
        <v>0</v>
      </c>
    </row>
    <row r="8" spans="1:8" ht="12.75">
      <c r="A8" s="22"/>
      <c r="B8" s="22"/>
      <c r="C8" s="49"/>
      <c r="D8" s="163" t="s">
        <v>279</v>
      </c>
      <c r="E8" s="164"/>
      <c r="F8" s="164"/>
      <c r="G8" s="165"/>
      <c r="H8" s="68">
        <f>+OFFERTA!E10</f>
        <v>1577236.97</v>
      </c>
    </row>
    <row r="9" spans="2:8" ht="12.75">
      <c r="B9" s="22"/>
      <c r="C9" s="49"/>
      <c r="D9" s="166" t="str">
        <f>IF(H9&lt;0,"Ribasso d'asta in %",IF(H9&gt;0,"Rialzo d'asta in %",""))</f>
        <v>Ribasso d'asta in %</v>
      </c>
      <c r="E9" s="167"/>
      <c r="F9" s="167"/>
      <c r="G9" s="168"/>
      <c r="H9" s="26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62"/>
      <c r="H12" s="1"/>
    </row>
    <row r="13" spans="6:8" ht="12.75">
      <c r="F13" s="1"/>
      <c r="G13" s="62"/>
      <c r="H13" s="74"/>
    </row>
    <row r="14" spans="1:7" ht="12.75">
      <c r="A14" s="1"/>
      <c r="F14" s="1"/>
      <c r="G14" s="1"/>
    </row>
    <row r="15" spans="1:7" ht="15">
      <c r="A15" s="13"/>
      <c r="B15" s="3" t="s">
        <v>254</v>
      </c>
      <c r="C15" s="45"/>
      <c r="D15" s="3"/>
      <c r="E15" s="3"/>
      <c r="F15" s="3"/>
      <c r="G15" s="3"/>
    </row>
    <row r="16" spans="1:14" ht="66">
      <c r="A16" s="14" t="s">
        <v>255</v>
      </c>
      <c r="B16" s="14" t="s">
        <v>256</v>
      </c>
      <c r="C16" s="14" t="s">
        <v>244</v>
      </c>
      <c r="D16" s="15" t="s">
        <v>242</v>
      </c>
      <c r="E16" s="14" t="s">
        <v>257</v>
      </c>
      <c r="F16" s="14" t="s">
        <v>258</v>
      </c>
      <c r="G16" s="14" t="s">
        <v>259</v>
      </c>
      <c r="H16" s="14" t="s">
        <v>260</v>
      </c>
      <c r="I16" s="16" t="s">
        <v>261</v>
      </c>
      <c r="J16" s="17" t="s">
        <v>262</v>
      </c>
      <c r="N16" s="41"/>
    </row>
    <row r="17" spans="1:11" ht="12.75">
      <c r="A17" s="94">
        <v>1</v>
      </c>
      <c r="B17" s="98" t="s">
        <v>295</v>
      </c>
      <c r="C17" s="81"/>
      <c r="D17" s="102" t="s">
        <v>475</v>
      </c>
      <c r="E17" s="106" t="s">
        <v>654</v>
      </c>
      <c r="F17" s="110">
        <v>10</v>
      </c>
      <c r="G17" s="90"/>
      <c r="H17" s="67">
        <f>+IF(AND(F17="",G17=""),"",G17*F17)</f>
        <v>0</v>
      </c>
      <c r="I17" s="87" t="str">
        <f>IF(E17&lt;&gt;"","M","")</f>
        <v>M</v>
      </c>
      <c r="J17" s="85" t="s">
        <v>665</v>
      </c>
      <c r="K17" s="91"/>
    </row>
    <row r="18" spans="1:13" ht="12.75">
      <c r="A18" s="94"/>
      <c r="B18" s="99"/>
      <c r="C18" s="81"/>
      <c r="D18" s="103"/>
      <c r="E18" s="107"/>
      <c r="F18" s="111"/>
      <c r="G18" s="90"/>
      <c r="H18" s="67">
        <f aca="true" t="shared" si="0" ref="H18:H81">+IF(AND(F18="",G18=""),"",ROUND(G18,2)*F18)</f>
      </c>
      <c r="I18" s="87">
        <f aca="true" t="shared" si="1" ref="I18:I52">IF(E18&lt;&gt;"","M","")</f>
      </c>
      <c r="J18" s="85"/>
      <c r="K18" s="91"/>
      <c r="M18" s="42"/>
    </row>
    <row r="19" spans="1:13" ht="12.75">
      <c r="A19" s="94">
        <v>2</v>
      </c>
      <c r="B19" s="98" t="s">
        <v>296</v>
      </c>
      <c r="C19" s="81"/>
      <c r="D19" s="102" t="s">
        <v>476</v>
      </c>
      <c r="E19" s="106" t="s">
        <v>654</v>
      </c>
      <c r="F19" s="110">
        <v>10</v>
      </c>
      <c r="G19" s="90"/>
      <c r="H19" s="67">
        <f t="shared" si="0"/>
        <v>0</v>
      </c>
      <c r="I19" s="87" t="str">
        <f t="shared" si="1"/>
        <v>M</v>
      </c>
      <c r="J19" s="85" t="s">
        <v>665</v>
      </c>
      <c r="K19" s="91"/>
      <c r="M19" s="43"/>
    </row>
    <row r="20" spans="1:13" ht="12.75">
      <c r="A20" s="94"/>
      <c r="B20" s="99"/>
      <c r="C20" s="81"/>
      <c r="D20" s="103"/>
      <c r="E20" s="107"/>
      <c r="F20" s="111"/>
      <c r="G20" s="90"/>
      <c r="H20" s="67">
        <f t="shared" si="0"/>
      </c>
      <c r="I20" s="87">
        <f t="shared" si="1"/>
      </c>
      <c r="J20" s="85"/>
      <c r="K20" s="91"/>
      <c r="M20" s="42"/>
    </row>
    <row r="21" spans="1:11" ht="12.75">
      <c r="A21" s="94">
        <v>3</v>
      </c>
      <c r="B21" s="98" t="s">
        <v>297</v>
      </c>
      <c r="C21" s="81"/>
      <c r="D21" s="102" t="s">
        <v>477</v>
      </c>
      <c r="E21" s="106" t="s">
        <v>654</v>
      </c>
      <c r="F21" s="110">
        <v>15</v>
      </c>
      <c r="G21" s="90"/>
      <c r="H21" s="67">
        <f t="shared" si="0"/>
        <v>0</v>
      </c>
      <c r="I21" s="87" t="str">
        <f t="shared" si="1"/>
        <v>M</v>
      </c>
      <c r="J21" s="85" t="s">
        <v>665</v>
      </c>
      <c r="K21" s="91"/>
    </row>
    <row r="22" spans="1:11" ht="12.75">
      <c r="A22" s="94"/>
      <c r="B22" s="99"/>
      <c r="C22" s="81"/>
      <c r="D22" s="103"/>
      <c r="E22" s="107"/>
      <c r="F22" s="111"/>
      <c r="G22" s="90"/>
      <c r="H22" s="67">
        <f t="shared" si="0"/>
      </c>
      <c r="I22" s="87">
        <f t="shared" si="1"/>
      </c>
      <c r="J22" s="85"/>
      <c r="K22" s="91"/>
    </row>
    <row r="23" spans="1:11" ht="12.75">
      <c r="A23" s="94">
        <v>4</v>
      </c>
      <c r="B23" s="98" t="s">
        <v>298</v>
      </c>
      <c r="C23" s="81"/>
      <c r="D23" s="102" t="s">
        <v>478</v>
      </c>
      <c r="E23" s="106" t="s">
        <v>654</v>
      </c>
      <c r="F23" s="110">
        <v>5</v>
      </c>
      <c r="G23" s="90"/>
      <c r="H23" s="67">
        <f t="shared" si="0"/>
        <v>0</v>
      </c>
      <c r="I23" s="87" t="str">
        <f t="shared" si="1"/>
        <v>M</v>
      </c>
      <c r="J23" s="85" t="s">
        <v>665</v>
      </c>
      <c r="K23" s="91"/>
    </row>
    <row r="24" spans="1:13" ht="12.75">
      <c r="A24" s="94"/>
      <c r="B24" s="99"/>
      <c r="C24" s="81"/>
      <c r="D24" s="103"/>
      <c r="E24" s="107"/>
      <c r="F24" s="111"/>
      <c r="G24" s="90"/>
      <c r="H24" s="67">
        <f t="shared" si="0"/>
      </c>
      <c r="I24" s="87">
        <f t="shared" si="1"/>
      </c>
      <c r="J24" s="85"/>
      <c r="K24" s="91"/>
      <c r="M24" s="42"/>
    </row>
    <row r="25" spans="1:13" ht="12.75">
      <c r="A25" s="94">
        <v>5</v>
      </c>
      <c r="B25" s="98" t="s">
        <v>299</v>
      </c>
      <c r="C25" s="81"/>
      <c r="D25" s="102" t="s">
        <v>479</v>
      </c>
      <c r="E25" s="106" t="s">
        <v>654</v>
      </c>
      <c r="F25" s="110">
        <v>5</v>
      </c>
      <c r="G25" s="90"/>
      <c r="H25" s="67">
        <f t="shared" si="0"/>
        <v>0</v>
      </c>
      <c r="I25" s="87" t="str">
        <f t="shared" si="1"/>
        <v>M</v>
      </c>
      <c r="J25" s="85" t="s">
        <v>665</v>
      </c>
      <c r="K25" s="91"/>
      <c r="M25" s="43"/>
    </row>
    <row r="26" spans="1:13" ht="12.75">
      <c r="A26" s="94"/>
      <c r="B26" s="99"/>
      <c r="C26" s="84"/>
      <c r="D26" s="103"/>
      <c r="E26" s="107"/>
      <c r="F26" s="111"/>
      <c r="G26" s="90"/>
      <c r="H26" s="67">
        <f t="shared" si="0"/>
      </c>
      <c r="I26" s="87">
        <f t="shared" si="1"/>
      </c>
      <c r="J26" s="85"/>
      <c r="K26" s="91"/>
      <c r="M26" s="42"/>
    </row>
    <row r="27" spans="1:11" ht="12.75">
      <c r="A27" s="94">
        <v>6</v>
      </c>
      <c r="B27" s="98" t="s">
        <v>300</v>
      </c>
      <c r="C27" s="84"/>
      <c r="D27" s="102" t="s">
        <v>480</v>
      </c>
      <c r="E27" s="106" t="s">
        <v>654</v>
      </c>
      <c r="F27" s="110">
        <v>5</v>
      </c>
      <c r="G27" s="90"/>
      <c r="H27" s="67">
        <f t="shared" si="0"/>
        <v>0</v>
      </c>
      <c r="I27" s="87" t="str">
        <f t="shared" si="1"/>
        <v>M</v>
      </c>
      <c r="J27" s="85" t="s">
        <v>665</v>
      </c>
      <c r="K27" s="91"/>
    </row>
    <row r="28" spans="1:11" ht="12.75">
      <c r="A28" s="94"/>
      <c r="B28" s="99"/>
      <c r="C28" s="84"/>
      <c r="D28" s="103"/>
      <c r="E28" s="107"/>
      <c r="F28" s="111"/>
      <c r="G28" s="90"/>
      <c r="H28" s="67">
        <f t="shared" si="0"/>
      </c>
      <c r="I28" s="87">
        <f t="shared" si="1"/>
      </c>
      <c r="J28" s="85"/>
      <c r="K28" s="91"/>
    </row>
    <row r="29" spans="1:11" ht="12.75">
      <c r="A29" s="94">
        <v>7</v>
      </c>
      <c r="B29" s="98" t="s">
        <v>301</v>
      </c>
      <c r="C29" s="84"/>
      <c r="D29" s="102" t="s">
        <v>481</v>
      </c>
      <c r="E29" s="106" t="s">
        <v>654</v>
      </c>
      <c r="F29" s="110">
        <v>20</v>
      </c>
      <c r="G29" s="90"/>
      <c r="H29" s="67">
        <f t="shared" si="0"/>
        <v>0</v>
      </c>
      <c r="I29" s="87" t="str">
        <f t="shared" si="1"/>
        <v>M</v>
      </c>
      <c r="J29" s="86" t="s">
        <v>665</v>
      </c>
      <c r="K29" s="91"/>
    </row>
    <row r="30" spans="1:13" ht="12.75">
      <c r="A30" s="94"/>
      <c r="B30" s="99"/>
      <c r="C30" s="84"/>
      <c r="D30" s="103"/>
      <c r="E30" s="107"/>
      <c r="F30" s="111"/>
      <c r="G30" s="90"/>
      <c r="H30" s="67">
        <f t="shared" si="0"/>
      </c>
      <c r="I30" s="87">
        <f t="shared" si="1"/>
      </c>
      <c r="J30" s="85"/>
      <c r="K30" s="91"/>
      <c r="M30" s="42"/>
    </row>
    <row r="31" spans="1:13" ht="12.75">
      <c r="A31" s="94">
        <v>8</v>
      </c>
      <c r="B31" s="98" t="s">
        <v>302</v>
      </c>
      <c r="C31" s="84"/>
      <c r="D31" s="102" t="s">
        <v>482</v>
      </c>
      <c r="E31" s="106" t="s">
        <v>654</v>
      </c>
      <c r="F31" s="110">
        <v>5</v>
      </c>
      <c r="G31" s="90"/>
      <c r="H31" s="67">
        <f t="shared" si="0"/>
        <v>0</v>
      </c>
      <c r="I31" s="87" t="str">
        <f t="shared" si="1"/>
        <v>M</v>
      </c>
      <c r="J31" s="85" t="s">
        <v>665</v>
      </c>
      <c r="K31" s="91"/>
      <c r="M31" s="43"/>
    </row>
    <row r="32" spans="1:13" ht="12.75">
      <c r="A32" s="94"/>
      <c r="B32" s="99"/>
      <c r="C32" s="84"/>
      <c r="D32" s="103"/>
      <c r="E32" s="107"/>
      <c r="F32" s="111"/>
      <c r="G32" s="90"/>
      <c r="H32" s="67">
        <f t="shared" si="0"/>
      </c>
      <c r="I32" s="87">
        <f t="shared" si="1"/>
      </c>
      <c r="J32" s="85"/>
      <c r="K32" s="91"/>
      <c r="M32" s="42"/>
    </row>
    <row r="33" spans="1:11" ht="12.75">
      <c r="A33" s="94">
        <v>9</v>
      </c>
      <c r="B33" s="98" t="s">
        <v>303</v>
      </c>
      <c r="C33" s="84"/>
      <c r="D33" s="102" t="s">
        <v>483</v>
      </c>
      <c r="E33" s="106" t="s">
        <v>654</v>
      </c>
      <c r="F33" s="110">
        <v>5</v>
      </c>
      <c r="G33" s="90"/>
      <c r="H33" s="67">
        <f t="shared" si="0"/>
        <v>0</v>
      </c>
      <c r="I33" s="87" t="str">
        <f t="shared" si="1"/>
        <v>M</v>
      </c>
      <c r="J33" s="85" t="s">
        <v>665</v>
      </c>
      <c r="K33" s="91"/>
    </row>
    <row r="34" spans="1:11" ht="12.75">
      <c r="A34" s="94"/>
      <c r="B34" s="99"/>
      <c r="C34" s="84"/>
      <c r="D34" s="103"/>
      <c r="E34" s="107"/>
      <c r="F34" s="111"/>
      <c r="G34" s="90"/>
      <c r="H34" s="67">
        <f t="shared" si="0"/>
      </c>
      <c r="I34" s="87">
        <f t="shared" si="1"/>
      </c>
      <c r="J34" s="85"/>
      <c r="K34" s="91"/>
    </row>
    <row r="35" spans="1:11" ht="31.5">
      <c r="A35" s="95">
        <v>45</v>
      </c>
      <c r="B35" s="100" t="s">
        <v>304</v>
      </c>
      <c r="C35" s="84"/>
      <c r="D35" s="100" t="s">
        <v>484</v>
      </c>
      <c r="E35" s="108" t="s">
        <v>655</v>
      </c>
      <c r="F35" s="105">
        <v>1</v>
      </c>
      <c r="G35" s="90"/>
      <c r="H35" s="67">
        <f t="shared" si="0"/>
        <v>0</v>
      </c>
      <c r="I35" s="87" t="str">
        <f t="shared" si="1"/>
        <v>M</v>
      </c>
      <c r="J35" s="86" t="s">
        <v>665</v>
      </c>
      <c r="K35" s="91"/>
    </row>
    <row r="36" spans="1:13" ht="12.75">
      <c r="A36" s="96"/>
      <c r="B36" s="101"/>
      <c r="C36" s="84"/>
      <c r="D36" s="104"/>
      <c r="E36" s="109"/>
      <c r="F36" s="112"/>
      <c r="G36" s="90"/>
      <c r="H36" s="67">
        <f t="shared" si="0"/>
      </c>
      <c r="I36" s="87">
        <f t="shared" si="1"/>
      </c>
      <c r="J36" s="85"/>
      <c r="K36" s="91"/>
      <c r="M36" s="42"/>
    </row>
    <row r="37" spans="1:13" ht="12.75">
      <c r="A37" s="95">
        <v>46</v>
      </c>
      <c r="B37" s="100" t="s">
        <v>305</v>
      </c>
      <c r="C37" s="84"/>
      <c r="D37" s="100" t="s">
        <v>485</v>
      </c>
      <c r="E37" s="108" t="s">
        <v>656</v>
      </c>
      <c r="F37" s="105">
        <v>300</v>
      </c>
      <c r="G37" s="90"/>
      <c r="H37" s="67">
        <f t="shared" si="0"/>
        <v>0</v>
      </c>
      <c r="I37" s="87" t="str">
        <f t="shared" si="1"/>
        <v>M</v>
      </c>
      <c r="J37" s="85" t="s">
        <v>665</v>
      </c>
      <c r="K37" s="91"/>
      <c r="M37" s="43"/>
    </row>
    <row r="38" spans="1:13" ht="12.75">
      <c r="A38" s="96"/>
      <c r="B38" s="101"/>
      <c r="C38" s="84"/>
      <c r="D38" s="104"/>
      <c r="E38" s="109"/>
      <c r="F38" s="112"/>
      <c r="G38" s="90"/>
      <c r="H38" s="67">
        <f t="shared" si="0"/>
      </c>
      <c r="I38" s="87">
        <f t="shared" si="1"/>
      </c>
      <c r="J38" s="85"/>
      <c r="K38" s="91"/>
      <c r="M38" s="42"/>
    </row>
    <row r="39" spans="1:11" ht="12.75">
      <c r="A39" s="95">
        <v>47</v>
      </c>
      <c r="B39" s="100" t="s">
        <v>306</v>
      </c>
      <c r="C39" s="84"/>
      <c r="D39" s="100" t="s">
        <v>486</v>
      </c>
      <c r="E39" s="108" t="s">
        <v>656</v>
      </c>
      <c r="F39" s="105">
        <v>100</v>
      </c>
      <c r="G39" s="90"/>
      <c r="H39" s="67">
        <f t="shared" si="0"/>
        <v>0</v>
      </c>
      <c r="I39" s="87" t="str">
        <f t="shared" si="1"/>
        <v>M</v>
      </c>
      <c r="J39" s="85" t="s">
        <v>665</v>
      </c>
      <c r="K39" s="91"/>
    </row>
    <row r="40" spans="1:11" ht="12.75">
      <c r="A40" s="96"/>
      <c r="B40" s="101"/>
      <c r="C40" s="84"/>
      <c r="D40" s="104"/>
      <c r="E40" s="109"/>
      <c r="F40" s="112"/>
      <c r="G40" s="90"/>
      <c r="H40" s="67">
        <f t="shared" si="0"/>
      </c>
      <c r="I40" s="87">
        <f t="shared" si="1"/>
      </c>
      <c r="J40" s="86"/>
      <c r="K40" s="91"/>
    </row>
    <row r="41" spans="1:13" ht="21">
      <c r="A41" s="95">
        <v>48</v>
      </c>
      <c r="B41" s="100" t="s">
        <v>307</v>
      </c>
      <c r="C41" s="84"/>
      <c r="D41" s="100" t="s">
        <v>487</v>
      </c>
      <c r="E41" s="108" t="s">
        <v>657</v>
      </c>
      <c r="F41" s="105">
        <v>2</v>
      </c>
      <c r="G41" s="90"/>
      <c r="H41" s="67">
        <f t="shared" si="0"/>
        <v>0</v>
      </c>
      <c r="I41" s="87" t="str">
        <f t="shared" si="1"/>
        <v>M</v>
      </c>
      <c r="J41" s="85" t="s">
        <v>665</v>
      </c>
      <c r="K41" s="91"/>
      <c r="M41" s="42"/>
    </row>
    <row r="42" spans="1:13" ht="12.75">
      <c r="A42" s="96"/>
      <c r="B42" s="101"/>
      <c r="C42" s="84"/>
      <c r="D42" s="104"/>
      <c r="E42" s="109"/>
      <c r="F42" s="112"/>
      <c r="G42" s="90"/>
      <c r="H42" s="67">
        <f t="shared" si="0"/>
      </c>
      <c r="I42" s="87">
        <f t="shared" si="1"/>
      </c>
      <c r="J42" s="85"/>
      <c r="K42" s="91"/>
      <c r="M42" s="43"/>
    </row>
    <row r="43" spans="1:13" ht="21">
      <c r="A43" s="95">
        <v>49</v>
      </c>
      <c r="B43" s="100" t="s">
        <v>308</v>
      </c>
      <c r="C43" s="84"/>
      <c r="D43" s="100" t="s">
        <v>488</v>
      </c>
      <c r="E43" s="108" t="s">
        <v>657</v>
      </c>
      <c r="F43" s="105">
        <v>2</v>
      </c>
      <c r="G43" s="90"/>
      <c r="H43" s="67">
        <f t="shared" si="0"/>
        <v>0</v>
      </c>
      <c r="I43" s="87" t="str">
        <f t="shared" si="1"/>
        <v>M</v>
      </c>
      <c r="J43" s="85" t="s">
        <v>665</v>
      </c>
      <c r="K43" s="91"/>
      <c r="M43" s="42"/>
    </row>
    <row r="44" spans="1:11" ht="12.75">
      <c r="A44" s="96"/>
      <c r="B44" s="101"/>
      <c r="C44" s="84"/>
      <c r="D44" s="104"/>
      <c r="E44" s="109"/>
      <c r="F44" s="112"/>
      <c r="G44" s="90"/>
      <c r="H44" s="67">
        <f t="shared" si="0"/>
      </c>
      <c r="I44" s="87">
        <f t="shared" si="1"/>
      </c>
      <c r="J44" s="85"/>
      <c r="K44" s="91"/>
    </row>
    <row r="45" spans="1:11" ht="12.75">
      <c r="A45" s="95">
        <v>50</v>
      </c>
      <c r="B45" s="100" t="s">
        <v>309</v>
      </c>
      <c r="C45" s="84"/>
      <c r="D45" s="100" t="s">
        <v>489</v>
      </c>
      <c r="E45" s="108" t="s">
        <v>658</v>
      </c>
      <c r="F45" s="105">
        <v>6234</v>
      </c>
      <c r="G45" s="90"/>
      <c r="H45" s="67">
        <f t="shared" si="0"/>
        <v>0</v>
      </c>
      <c r="I45" s="87" t="str">
        <f t="shared" si="1"/>
        <v>M</v>
      </c>
      <c r="J45" s="85" t="s">
        <v>665</v>
      </c>
      <c r="K45" s="91"/>
    </row>
    <row r="46" spans="1:11" ht="12.75">
      <c r="A46" s="95"/>
      <c r="B46" s="100"/>
      <c r="C46" s="84"/>
      <c r="D46" s="105" t="s">
        <v>490</v>
      </c>
      <c r="E46" s="108"/>
      <c r="F46" s="105"/>
      <c r="G46" s="90"/>
      <c r="H46" s="67">
        <f t="shared" si="0"/>
      </c>
      <c r="I46" s="87">
        <f t="shared" si="1"/>
      </c>
      <c r="J46" s="86"/>
      <c r="K46" s="91"/>
    </row>
    <row r="47" spans="1:13" ht="12.75">
      <c r="A47" s="95">
        <v>51</v>
      </c>
      <c r="B47" s="100" t="s">
        <v>310</v>
      </c>
      <c r="C47" s="84"/>
      <c r="D47" s="100" t="s">
        <v>491</v>
      </c>
      <c r="E47" s="108" t="s">
        <v>657</v>
      </c>
      <c r="F47" s="105">
        <v>10</v>
      </c>
      <c r="G47" s="90"/>
      <c r="H47" s="67">
        <f t="shared" si="0"/>
        <v>0</v>
      </c>
      <c r="I47" s="87" t="str">
        <f t="shared" si="1"/>
        <v>M</v>
      </c>
      <c r="J47" s="85" t="s">
        <v>665</v>
      </c>
      <c r="K47" s="91"/>
      <c r="M47" s="42"/>
    </row>
    <row r="48" spans="1:13" ht="12.75">
      <c r="A48" s="95"/>
      <c r="B48" s="100"/>
      <c r="C48" s="84"/>
      <c r="D48" s="105"/>
      <c r="E48" s="108"/>
      <c r="F48" s="105"/>
      <c r="G48" s="90"/>
      <c r="H48" s="67">
        <f t="shared" si="0"/>
      </c>
      <c r="I48" s="87">
        <f t="shared" si="1"/>
      </c>
      <c r="J48" s="85"/>
      <c r="K48" s="91"/>
      <c r="M48" s="43"/>
    </row>
    <row r="49" spans="1:13" ht="21">
      <c r="A49" s="95">
        <v>52</v>
      </c>
      <c r="B49" s="100" t="s">
        <v>311</v>
      </c>
      <c r="C49" s="84"/>
      <c r="D49" s="100" t="s">
        <v>492</v>
      </c>
      <c r="E49" s="108" t="s">
        <v>656</v>
      </c>
      <c r="F49" s="105">
        <v>79</v>
      </c>
      <c r="G49" s="90"/>
      <c r="H49" s="67">
        <f t="shared" si="0"/>
        <v>0</v>
      </c>
      <c r="I49" s="87" t="str">
        <f t="shared" si="1"/>
        <v>M</v>
      </c>
      <c r="J49" s="85" t="s">
        <v>665</v>
      </c>
      <c r="K49" s="91"/>
      <c r="M49" s="42"/>
    </row>
    <row r="50" spans="1:11" ht="12.75">
      <c r="A50" s="95"/>
      <c r="B50" s="100"/>
      <c r="C50" s="84"/>
      <c r="D50" s="105" t="s">
        <v>490</v>
      </c>
      <c r="E50" s="108"/>
      <c r="F50" s="105"/>
      <c r="G50" s="90"/>
      <c r="H50" s="67">
        <f t="shared" si="0"/>
      </c>
      <c r="I50" s="87">
        <f t="shared" si="1"/>
      </c>
      <c r="J50" s="85"/>
      <c r="K50" s="91"/>
    </row>
    <row r="51" spans="1:11" ht="21">
      <c r="A51" s="95">
        <v>53</v>
      </c>
      <c r="B51" s="100" t="s">
        <v>312</v>
      </c>
      <c r="C51" s="84"/>
      <c r="D51" s="100" t="s">
        <v>493</v>
      </c>
      <c r="E51" s="108" t="s">
        <v>656</v>
      </c>
      <c r="F51" s="105">
        <v>10</v>
      </c>
      <c r="G51" s="90"/>
      <c r="H51" s="67">
        <f t="shared" si="0"/>
        <v>0</v>
      </c>
      <c r="I51" s="87" t="str">
        <f t="shared" si="1"/>
        <v>M</v>
      </c>
      <c r="J51" s="85" t="s">
        <v>665</v>
      </c>
      <c r="K51" s="91"/>
    </row>
    <row r="52" spans="1:11" ht="12.75">
      <c r="A52" s="95"/>
      <c r="B52" s="100"/>
      <c r="C52" s="84"/>
      <c r="D52" s="105" t="s">
        <v>490</v>
      </c>
      <c r="E52" s="108"/>
      <c r="F52" s="105"/>
      <c r="G52" s="90"/>
      <c r="H52" s="67">
        <f t="shared" si="0"/>
      </c>
      <c r="I52" s="87">
        <f t="shared" si="1"/>
      </c>
      <c r="J52" s="85"/>
      <c r="K52" s="91"/>
    </row>
    <row r="53" spans="1:11" ht="21">
      <c r="A53" s="95">
        <v>54</v>
      </c>
      <c r="B53" s="100" t="s">
        <v>313</v>
      </c>
      <c r="C53" s="84"/>
      <c r="D53" s="100" t="s">
        <v>494</v>
      </c>
      <c r="E53" s="108" t="s">
        <v>656</v>
      </c>
      <c r="F53" s="105">
        <v>14</v>
      </c>
      <c r="G53" s="90"/>
      <c r="H53" s="67">
        <f t="shared" si="0"/>
        <v>0</v>
      </c>
      <c r="I53" s="87" t="str">
        <f aca="true" t="shared" si="2" ref="I53:I116">IF(E53&lt;&gt;"","M","")</f>
        <v>M</v>
      </c>
      <c r="J53" s="85" t="s">
        <v>665</v>
      </c>
      <c r="K53" s="91"/>
    </row>
    <row r="54" spans="1:11" ht="12.75">
      <c r="A54" s="95"/>
      <c r="B54" s="100"/>
      <c r="C54" s="84"/>
      <c r="D54" s="105" t="s">
        <v>490</v>
      </c>
      <c r="E54" s="108"/>
      <c r="F54" s="105"/>
      <c r="G54" s="90"/>
      <c r="H54" s="67">
        <f t="shared" si="0"/>
      </c>
      <c r="I54" s="87">
        <f t="shared" si="2"/>
      </c>
      <c r="J54" s="85"/>
      <c r="K54" s="91"/>
    </row>
    <row r="55" spans="1:11" ht="21">
      <c r="A55" s="95">
        <v>55</v>
      </c>
      <c r="B55" s="100" t="s">
        <v>314</v>
      </c>
      <c r="C55" s="84"/>
      <c r="D55" s="100" t="s">
        <v>495</v>
      </c>
      <c r="E55" s="108" t="s">
        <v>656</v>
      </c>
      <c r="F55" s="105">
        <v>5</v>
      </c>
      <c r="G55" s="90"/>
      <c r="H55" s="67">
        <f t="shared" si="0"/>
        <v>0</v>
      </c>
      <c r="I55" s="87" t="str">
        <f t="shared" si="2"/>
        <v>M</v>
      </c>
      <c r="J55" s="85" t="s">
        <v>665</v>
      </c>
      <c r="K55" s="91"/>
    </row>
    <row r="56" spans="1:11" ht="12.75">
      <c r="A56" s="95"/>
      <c r="B56" s="100"/>
      <c r="C56" s="84"/>
      <c r="D56" s="105" t="s">
        <v>490</v>
      </c>
      <c r="E56" s="108"/>
      <c r="F56" s="105"/>
      <c r="G56" s="90"/>
      <c r="H56" s="67">
        <f t="shared" si="0"/>
      </c>
      <c r="I56" s="87">
        <f t="shared" si="2"/>
      </c>
      <c r="J56" s="85"/>
      <c r="K56" s="91"/>
    </row>
    <row r="57" spans="1:11" ht="21">
      <c r="A57" s="95">
        <v>56</v>
      </c>
      <c r="B57" s="100" t="s">
        <v>315</v>
      </c>
      <c r="C57" s="84"/>
      <c r="D57" s="100" t="s">
        <v>496</v>
      </c>
      <c r="E57" s="108" t="s">
        <v>656</v>
      </c>
      <c r="F57" s="105">
        <v>14</v>
      </c>
      <c r="G57" s="90"/>
      <c r="H57" s="67">
        <f t="shared" si="0"/>
        <v>0</v>
      </c>
      <c r="I57" s="87" t="str">
        <f t="shared" si="2"/>
        <v>M</v>
      </c>
      <c r="J57" s="85" t="s">
        <v>665</v>
      </c>
      <c r="K57" s="91"/>
    </row>
    <row r="58" spans="1:11" ht="12.75">
      <c r="A58" s="95"/>
      <c r="B58" s="100"/>
      <c r="C58" s="84"/>
      <c r="D58" s="105" t="s">
        <v>490</v>
      </c>
      <c r="E58" s="108"/>
      <c r="F58" s="105"/>
      <c r="G58" s="90"/>
      <c r="H58" s="67">
        <f t="shared" si="0"/>
      </c>
      <c r="I58" s="87">
        <f t="shared" si="2"/>
      </c>
      <c r="J58" s="85"/>
      <c r="K58" s="91"/>
    </row>
    <row r="59" spans="1:11" ht="12.75">
      <c r="A59" s="95">
        <v>57</v>
      </c>
      <c r="B59" s="100" t="s">
        <v>316</v>
      </c>
      <c r="C59" s="84"/>
      <c r="D59" s="100" t="s">
        <v>497</v>
      </c>
      <c r="E59" s="108" t="s">
        <v>657</v>
      </c>
      <c r="F59" s="105">
        <v>10</v>
      </c>
      <c r="G59" s="90"/>
      <c r="H59" s="67">
        <f t="shared" si="0"/>
        <v>0</v>
      </c>
      <c r="I59" s="87" t="str">
        <f t="shared" si="2"/>
        <v>M</v>
      </c>
      <c r="J59" s="85" t="s">
        <v>665</v>
      </c>
      <c r="K59" s="91"/>
    </row>
    <row r="60" spans="1:11" ht="12.75">
      <c r="A60" s="96"/>
      <c r="B60" s="101"/>
      <c r="C60" s="84"/>
      <c r="D60" s="104"/>
      <c r="E60" s="109"/>
      <c r="F60" s="112"/>
      <c r="G60" s="90"/>
      <c r="H60" s="67">
        <f t="shared" si="0"/>
      </c>
      <c r="I60" s="87">
        <f t="shared" si="2"/>
      </c>
      <c r="J60" s="85"/>
      <c r="K60" s="91"/>
    </row>
    <row r="61" spans="1:11" ht="12.75">
      <c r="A61" s="95">
        <v>58</v>
      </c>
      <c r="B61" s="100" t="s">
        <v>317</v>
      </c>
      <c r="C61" s="84"/>
      <c r="D61" s="100" t="s">
        <v>498</v>
      </c>
      <c r="E61" s="108" t="s">
        <v>657</v>
      </c>
      <c r="F61" s="105">
        <v>10</v>
      </c>
      <c r="G61" s="90"/>
      <c r="H61" s="67">
        <f t="shared" si="0"/>
        <v>0</v>
      </c>
      <c r="I61" s="87" t="str">
        <f t="shared" si="2"/>
        <v>M</v>
      </c>
      <c r="J61" s="85" t="s">
        <v>665</v>
      </c>
      <c r="K61" s="91"/>
    </row>
    <row r="62" spans="1:11" ht="12.75">
      <c r="A62" s="96"/>
      <c r="B62" s="101"/>
      <c r="C62" s="84"/>
      <c r="D62" s="104"/>
      <c r="E62" s="109"/>
      <c r="F62" s="112"/>
      <c r="G62" s="90"/>
      <c r="H62" s="67">
        <f t="shared" si="0"/>
      </c>
      <c r="I62" s="87">
        <f t="shared" si="2"/>
      </c>
      <c r="J62" s="85"/>
      <c r="K62" s="91"/>
    </row>
    <row r="63" spans="1:11" ht="12.75">
      <c r="A63" s="95">
        <v>59</v>
      </c>
      <c r="B63" s="100" t="s">
        <v>318</v>
      </c>
      <c r="C63" s="84"/>
      <c r="D63" s="100" t="s">
        <v>499</v>
      </c>
      <c r="E63" s="108" t="s">
        <v>656</v>
      </c>
      <c r="F63" s="105">
        <v>90</v>
      </c>
      <c r="G63" s="90"/>
      <c r="H63" s="67">
        <f t="shared" si="0"/>
        <v>0</v>
      </c>
      <c r="I63" s="87" t="str">
        <f t="shared" si="2"/>
        <v>M</v>
      </c>
      <c r="J63" s="85" t="s">
        <v>665</v>
      </c>
      <c r="K63" s="91"/>
    </row>
    <row r="64" spans="1:11" ht="12.75">
      <c r="A64" s="95"/>
      <c r="B64" s="100"/>
      <c r="C64" s="84"/>
      <c r="D64" s="105" t="s">
        <v>490</v>
      </c>
      <c r="E64" s="108"/>
      <c r="F64" s="105"/>
      <c r="G64" s="90"/>
      <c r="H64" s="67">
        <f t="shared" si="0"/>
      </c>
      <c r="I64" s="87">
        <f t="shared" si="2"/>
      </c>
      <c r="J64" s="85"/>
      <c r="K64" s="91"/>
    </row>
    <row r="65" spans="1:11" ht="21">
      <c r="A65" s="95">
        <v>60</v>
      </c>
      <c r="B65" s="100" t="s">
        <v>319</v>
      </c>
      <c r="C65" s="84"/>
      <c r="D65" s="100" t="s">
        <v>500</v>
      </c>
      <c r="E65" s="108" t="s">
        <v>656</v>
      </c>
      <c r="F65" s="105">
        <v>35</v>
      </c>
      <c r="G65" s="90"/>
      <c r="H65" s="67">
        <f t="shared" si="0"/>
        <v>0</v>
      </c>
      <c r="I65" s="87" t="str">
        <f t="shared" si="2"/>
        <v>M</v>
      </c>
      <c r="J65" s="85" t="s">
        <v>665</v>
      </c>
      <c r="K65" s="91"/>
    </row>
    <row r="66" spans="1:11" ht="12.75">
      <c r="A66" s="95"/>
      <c r="B66" s="100"/>
      <c r="C66" s="84"/>
      <c r="D66" s="105" t="s">
        <v>490</v>
      </c>
      <c r="E66" s="108"/>
      <c r="F66" s="105"/>
      <c r="G66" s="90"/>
      <c r="H66" s="67">
        <f t="shared" si="0"/>
      </c>
      <c r="I66" s="87">
        <f t="shared" si="2"/>
      </c>
      <c r="J66" s="85"/>
      <c r="K66" s="91"/>
    </row>
    <row r="67" spans="1:11" ht="12.75">
      <c r="A67" s="97">
        <v>61</v>
      </c>
      <c r="B67" s="101" t="s">
        <v>320</v>
      </c>
      <c r="C67" s="84"/>
      <c r="D67" s="104" t="s">
        <v>501</v>
      </c>
      <c r="E67" s="109" t="s">
        <v>657</v>
      </c>
      <c r="F67" s="112">
        <v>3</v>
      </c>
      <c r="G67" s="90"/>
      <c r="H67" s="67">
        <f t="shared" si="0"/>
        <v>0</v>
      </c>
      <c r="I67" s="87" t="str">
        <f t="shared" si="2"/>
        <v>M</v>
      </c>
      <c r="J67" s="85" t="s">
        <v>665</v>
      </c>
      <c r="K67" s="91"/>
    </row>
    <row r="68" spans="1:11" ht="12.75">
      <c r="A68" s="97"/>
      <c r="B68" s="101"/>
      <c r="C68" s="84"/>
      <c r="D68" s="104"/>
      <c r="E68" s="109"/>
      <c r="F68" s="112"/>
      <c r="G68" s="90"/>
      <c r="H68" s="67">
        <f t="shared" si="0"/>
      </c>
      <c r="I68" s="87">
        <f t="shared" si="2"/>
      </c>
      <c r="J68" s="85"/>
      <c r="K68" s="91"/>
    </row>
    <row r="69" spans="1:11" ht="12.75">
      <c r="A69" s="95">
        <v>62</v>
      </c>
      <c r="B69" s="100" t="s">
        <v>321</v>
      </c>
      <c r="C69" s="84" t="s">
        <v>244</v>
      </c>
      <c r="D69" s="100" t="s">
        <v>502</v>
      </c>
      <c r="E69" s="108" t="s">
        <v>657</v>
      </c>
      <c r="F69" s="105">
        <v>1</v>
      </c>
      <c r="G69" s="90"/>
      <c r="H69" s="67">
        <f t="shared" si="0"/>
        <v>0</v>
      </c>
      <c r="I69" s="87" t="str">
        <f t="shared" si="2"/>
        <v>M</v>
      </c>
      <c r="J69" s="85" t="s">
        <v>665</v>
      </c>
      <c r="K69" s="91"/>
    </row>
    <row r="70" spans="1:11" ht="12.75">
      <c r="A70" s="95"/>
      <c r="B70" s="100"/>
      <c r="C70" s="84"/>
      <c r="D70" s="105" t="s">
        <v>490</v>
      </c>
      <c r="E70" s="108"/>
      <c r="F70" s="105"/>
      <c r="G70" s="90"/>
      <c r="H70" s="67">
        <f t="shared" si="0"/>
      </c>
      <c r="I70" s="87">
        <f t="shared" si="2"/>
      </c>
      <c r="J70" s="85"/>
      <c r="K70" s="91"/>
    </row>
    <row r="71" spans="1:11" ht="12.75">
      <c r="A71" s="95">
        <v>63</v>
      </c>
      <c r="B71" s="100" t="s">
        <v>322</v>
      </c>
      <c r="C71" s="84"/>
      <c r="D71" s="100" t="s">
        <v>503</v>
      </c>
      <c r="E71" s="108" t="s">
        <v>657</v>
      </c>
      <c r="F71" s="105">
        <v>5</v>
      </c>
      <c r="G71" s="90"/>
      <c r="H71" s="67">
        <f t="shared" si="0"/>
        <v>0</v>
      </c>
      <c r="I71" s="87" t="str">
        <f t="shared" si="2"/>
        <v>M</v>
      </c>
      <c r="J71" s="85" t="s">
        <v>665</v>
      </c>
      <c r="K71" s="91"/>
    </row>
    <row r="72" spans="1:11" ht="12.75">
      <c r="A72" s="95"/>
      <c r="B72" s="100"/>
      <c r="C72" s="84"/>
      <c r="D72" s="105" t="s">
        <v>490</v>
      </c>
      <c r="E72" s="108"/>
      <c r="F72" s="105"/>
      <c r="G72" s="90"/>
      <c r="H72" s="67">
        <f t="shared" si="0"/>
      </c>
      <c r="I72" s="87">
        <f t="shared" si="2"/>
      </c>
      <c r="J72" s="85"/>
      <c r="K72" s="91"/>
    </row>
    <row r="73" spans="1:11" ht="12.75">
      <c r="A73" s="95">
        <v>64</v>
      </c>
      <c r="B73" s="100" t="s">
        <v>323</v>
      </c>
      <c r="C73" s="84"/>
      <c r="D73" s="100" t="s">
        <v>504</v>
      </c>
      <c r="E73" s="108" t="s">
        <v>656</v>
      </c>
      <c r="F73" s="105">
        <v>135</v>
      </c>
      <c r="G73" s="90"/>
      <c r="H73" s="67">
        <f t="shared" si="0"/>
        <v>0</v>
      </c>
      <c r="I73" s="87" t="str">
        <f t="shared" si="2"/>
        <v>M</v>
      </c>
      <c r="J73" s="85" t="s">
        <v>665</v>
      </c>
      <c r="K73" s="91"/>
    </row>
    <row r="74" spans="1:11" ht="12.75">
      <c r="A74" s="95"/>
      <c r="B74" s="100"/>
      <c r="C74" s="84"/>
      <c r="D74" s="105" t="s">
        <v>490</v>
      </c>
      <c r="E74" s="108"/>
      <c r="F74" s="105"/>
      <c r="G74" s="90"/>
      <c r="H74" s="67">
        <f t="shared" si="0"/>
      </c>
      <c r="I74" s="87">
        <f t="shared" si="2"/>
      </c>
      <c r="J74" s="85"/>
      <c r="K74" s="91"/>
    </row>
    <row r="75" spans="1:11" ht="12.75">
      <c r="A75" s="95">
        <v>65</v>
      </c>
      <c r="B75" s="100" t="s">
        <v>324</v>
      </c>
      <c r="C75" s="84"/>
      <c r="D75" s="100" t="s">
        <v>505</v>
      </c>
      <c r="E75" s="108" t="s">
        <v>656</v>
      </c>
      <c r="F75" s="105">
        <v>5</v>
      </c>
      <c r="G75" s="90"/>
      <c r="H75" s="67">
        <f t="shared" si="0"/>
        <v>0</v>
      </c>
      <c r="I75" s="87" t="str">
        <f t="shared" si="2"/>
        <v>M</v>
      </c>
      <c r="J75" s="85" t="s">
        <v>665</v>
      </c>
      <c r="K75" s="91"/>
    </row>
    <row r="76" spans="1:11" ht="12.75">
      <c r="A76" s="97"/>
      <c r="B76" s="101"/>
      <c r="C76" s="84"/>
      <c r="D76" s="104"/>
      <c r="E76" s="109"/>
      <c r="F76" s="112"/>
      <c r="G76" s="90"/>
      <c r="H76" s="67">
        <f t="shared" si="0"/>
      </c>
      <c r="I76" s="87">
        <f t="shared" si="2"/>
      </c>
      <c r="J76" s="85"/>
      <c r="K76" s="91"/>
    </row>
    <row r="77" spans="1:11" ht="12.75">
      <c r="A77" s="97">
        <v>66</v>
      </c>
      <c r="B77" s="101" t="s">
        <v>325</v>
      </c>
      <c r="C77" s="84" t="s">
        <v>244</v>
      </c>
      <c r="D77" s="104" t="s">
        <v>506</v>
      </c>
      <c r="E77" s="109" t="s">
        <v>659</v>
      </c>
      <c r="F77" s="112">
        <v>1</v>
      </c>
      <c r="G77" s="90"/>
      <c r="H77" s="67">
        <f t="shared" si="0"/>
        <v>0</v>
      </c>
      <c r="I77" s="87" t="str">
        <f t="shared" si="2"/>
        <v>M</v>
      </c>
      <c r="J77" s="85" t="s">
        <v>665</v>
      </c>
      <c r="K77" s="91"/>
    </row>
    <row r="78" spans="1:11" ht="12.75">
      <c r="A78" s="95"/>
      <c r="B78" s="100"/>
      <c r="C78" s="84"/>
      <c r="D78" s="105" t="s">
        <v>490</v>
      </c>
      <c r="E78" s="108"/>
      <c r="F78" s="105"/>
      <c r="G78" s="90"/>
      <c r="H78" s="67">
        <f t="shared" si="0"/>
      </c>
      <c r="I78" s="87">
        <f t="shared" si="2"/>
      </c>
      <c r="J78" s="85"/>
      <c r="K78" s="91"/>
    </row>
    <row r="79" spans="1:11" ht="12.75">
      <c r="A79" s="95">
        <v>67</v>
      </c>
      <c r="B79" s="100" t="s">
        <v>326</v>
      </c>
      <c r="C79" s="84"/>
      <c r="D79" s="100" t="s">
        <v>507</v>
      </c>
      <c r="E79" s="108" t="s">
        <v>657</v>
      </c>
      <c r="F79" s="105">
        <v>5</v>
      </c>
      <c r="G79" s="90"/>
      <c r="H79" s="67">
        <f t="shared" si="0"/>
        <v>0</v>
      </c>
      <c r="I79" s="87" t="str">
        <f t="shared" si="2"/>
        <v>M</v>
      </c>
      <c r="J79" s="85" t="s">
        <v>665</v>
      </c>
      <c r="K79" s="91"/>
    </row>
    <row r="80" spans="1:11" ht="12.75">
      <c r="A80" s="95"/>
      <c r="B80" s="100"/>
      <c r="C80" s="84"/>
      <c r="D80" s="105" t="s">
        <v>490</v>
      </c>
      <c r="E80" s="108"/>
      <c r="F80" s="105"/>
      <c r="G80" s="90"/>
      <c r="H80" s="67">
        <f t="shared" si="0"/>
      </c>
      <c r="I80" s="87">
        <f t="shared" si="2"/>
      </c>
      <c r="J80" s="85"/>
      <c r="K80" s="91"/>
    </row>
    <row r="81" spans="1:11" ht="12.75">
      <c r="A81" s="95">
        <v>68</v>
      </c>
      <c r="B81" s="100" t="s">
        <v>327</v>
      </c>
      <c r="C81" s="84"/>
      <c r="D81" s="100" t="s">
        <v>508</v>
      </c>
      <c r="E81" s="108" t="s">
        <v>657</v>
      </c>
      <c r="F81" s="105">
        <v>7</v>
      </c>
      <c r="G81" s="90"/>
      <c r="H81" s="67">
        <f t="shared" si="0"/>
        <v>0</v>
      </c>
      <c r="I81" s="87" t="str">
        <f t="shared" si="2"/>
        <v>M</v>
      </c>
      <c r="J81" s="85" t="s">
        <v>665</v>
      </c>
      <c r="K81" s="91"/>
    </row>
    <row r="82" spans="1:11" ht="12.75">
      <c r="A82" s="95"/>
      <c r="B82" s="100"/>
      <c r="C82" s="84"/>
      <c r="D82" s="105" t="s">
        <v>490</v>
      </c>
      <c r="E82" s="108"/>
      <c r="F82" s="105"/>
      <c r="G82" s="90"/>
      <c r="H82" s="67">
        <f aca="true" t="shared" si="3" ref="H82:H145">+IF(AND(F82="",G82=""),"",ROUND(G82,2)*F82)</f>
      </c>
      <c r="I82" s="87">
        <f t="shared" si="2"/>
      </c>
      <c r="J82" s="85"/>
      <c r="K82" s="91"/>
    </row>
    <row r="83" spans="1:11" ht="12.75">
      <c r="A83" s="95">
        <v>69</v>
      </c>
      <c r="B83" s="100" t="s">
        <v>328</v>
      </c>
      <c r="C83" s="84"/>
      <c r="D83" s="100" t="s">
        <v>509</v>
      </c>
      <c r="E83" s="108" t="s">
        <v>657</v>
      </c>
      <c r="F83" s="105">
        <v>2</v>
      </c>
      <c r="G83" s="90"/>
      <c r="H83" s="67">
        <f t="shared" si="3"/>
        <v>0</v>
      </c>
      <c r="I83" s="87" t="str">
        <f t="shared" si="2"/>
        <v>M</v>
      </c>
      <c r="J83" s="85" t="s">
        <v>665</v>
      </c>
      <c r="K83" s="91"/>
    </row>
    <row r="84" spans="1:11" ht="12.75">
      <c r="A84" s="95"/>
      <c r="B84" s="100"/>
      <c r="C84" s="84"/>
      <c r="D84" s="105" t="s">
        <v>490</v>
      </c>
      <c r="E84" s="108"/>
      <c r="F84" s="105"/>
      <c r="G84" s="90"/>
      <c r="H84" s="67">
        <f t="shared" si="3"/>
      </c>
      <c r="I84" s="87">
        <f t="shared" si="2"/>
      </c>
      <c r="J84" s="85"/>
      <c r="K84" s="91"/>
    </row>
    <row r="85" spans="1:11" ht="12.75">
      <c r="A85" s="95">
        <v>70</v>
      </c>
      <c r="B85" s="100" t="s">
        <v>329</v>
      </c>
      <c r="C85" s="84"/>
      <c r="D85" s="100" t="s">
        <v>510</v>
      </c>
      <c r="E85" s="108" t="s">
        <v>657</v>
      </c>
      <c r="F85" s="105">
        <v>1</v>
      </c>
      <c r="G85" s="90"/>
      <c r="H85" s="67">
        <f t="shared" si="3"/>
        <v>0</v>
      </c>
      <c r="I85" s="87" t="str">
        <f t="shared" si="2"/>
        <v>M</v>
      </c>
      <c r="J85" s="85" t="s">
        <v>665</v>
      </c>
      <c r="K85" s="91"/>
    </row>
    <row r="86" spans="1:11" ht="12.75">
      <c r="A86" s="95"/>
      <c r="B86" s="100"/>
      <c r="C86" s="84"/>
      <c r="D86" s="100" t="s">
        <v>490</v>
      </c>
      <c r="E86" s="108"/>
      <c r="F86" s="105"/>
      <c r="G86" s="90"/>
      <c r="H86" s="67"/>
      <c r="I86" s="87">
        <f t="shared" si="2"/>
      </c>
      <c r="J86" s="85"/>
      <c r="K86" s="91"/>
    </row>
    <row r="87" spans="1:11" ht="12.75">
      <c r="A87" s="95">
        <v>71</v>
      </c>
      <c r="B87" s="100" t="s">
        <v>330</v>
      </c>
      <c r="C87" s="84"/>
      <c r="D87" s="100" t="s">
        <v>511</v>
      </c>
      <c r="E87" s="108" t="s">
        <v>656</v>
      </c>
      <c r="F87" s="105">
        <v>20</v>
      </c>
      <c r="G87" s="90"/>
      <c r="H87" s="67">
        <f t="shared" si="3"/>
        <v>0</v>
      </c>
      <c r="I87" s="87" t="str">
        <f t="shared" si="2"/>
        <v>M</v>
      </c>
      <c r="J87" s="85" t="s">
        <v>665</v>
      </c>
      <c r="K87" s="91"/>
    </row>
    <row r="88" spans="1:11" ht="12.75">
      <c r="A88" s="95"/>
      <c r="B88" s="100"/>
      <c r="C88" s="84"/>
      <c r="D88" s="105" t="s">
        <v>490</v>
      </c>
      <c r="E88" s="108"/>
      <c r="F88" s="105"/>
      <c r="G88" s="90"/>
      <c r="H88" s="67">
        <f t="shared" si="3"/>
      </c>
      <c r="I88" s="87">
        <f t="shared" si="2"/>
      </c>
      <c r="J88" s="85"/>
      <c r="K88" s="91"/>
    </row>
    <row r="89" spans="1:11" ht="12.75">
      <c r="A89" s="95">
        <v>72</v>
      </c>
      <c r="B89" s="100" t="s">
        <v>331</v>
      </c>
      <c r="C89" s="84"/>
      <c r="D89" s="100" t="s">
        <v>512</v>
      </c>
      <c r="E89" s="108" t="s">
        <v>656</v>
      </c>
      <c r="F89" s="105">
        <v>20</v>
      </c>
      <c r="G89" s="90"/>
      <c r="H89" s="67">
        <f t="shared" si="3"/>
        <v>0</v>
      </c>
      <c r="I89" s="87" t="str">
        <f t="shared" si="2"/>
        <v>M</v>
      </c>
      <c r="J89" s="85" t="s">
        <v>665</v>
      </c>
      <c r="K89" s="91"/>
    </row>
    <row r="90" spans="1:11" ht="12.75">
      <c r="A90" s="95"/>
      <c r="B90" s="100"/>
      <c r="C90" s="84"/>
      <c r="D90" s="105" t="s">
        <v>490</v>
      </c>
      <c r="E90" s="108"/>
      <c r="F90" s="105"/>
      <c r="G90" s="90"/>
      <c r="H90" s="67">
        <f t="shared" si="3"/>
      </c>
      <c r="I90" s="87">
        <f t="shared" si="2"/>
      </c>
      <c r="J90" s="85"/>
      <c r="K90" s="91"/>
    </row>
    <row r="91" spans="1:11" ht="31.5">
      <c r="A91" s="95">
        <v>73</v>
      </c>
      <c r="B91" s="100" t="s">
        <v>332</v>
      </c>
      <c r="C91" s="84"/>
      <c r="D91" s="100" t="s">
        <v>513</v>
      </c>
      <c r="E91" s="108" t="s">
        <v>657</v>
      </c>
      <c r="F91" s="105">
        <v>1</v>
      </c>
      <c r="G91" s="90"/>
      <c r="H91" s="67">
        <f t="shared" si="3"/>
        <v>0</v>
      </c>
      <c r="I91" s="87" t="str">
        <f t="shared" si="2"/>
        <v>M</v>
      </c>
      <c r="J91" s="85" t="s">
        <v>665</v>
      </c>
      <c r="K91" s="91"/>
    </row>
    <row r="92" spans="1:11" ht="12.75">
      <c r="A92" s="97"/>
      <c r="B92" s="101"/>
      <c r="C92" s="84"/>
      <c r="D92" s="104"/>
      <c r="E92" s="109"/>
      <c r="F92" s="112"/>
      <c r="G92" s="90"/>
      <c r="H92" s="67">
        <f t="shared" si="3"/>
      </c>
      <c r="I92" s="87">
        <f t="shared" si="2"/>
      </c>
      <c r="J92" s="85"/>
      <c r="K92" s="91"/>
    </row>
    <row r="93" spans="1:11" ht="12.75">
      <c r="A93" s="97">
        <v>74</v>
      </c>
      <c r="B93" s="101" t="s">
        <v>333</v>
      </c>
      <c r="C93" s="84"/>
      <c r="D93" s="104" t="s">
        <v>514</v>
      </c>
      <c r="E93" s="109" t="s">
        <v>657</v>
      </c>
      <c r="F93" s="112">
        <v>1</v>
      </c>
      <c r="G93" s="90"/>
      <c r="H93" s="67">
        <f t="shared" si="3"/>
        <v>0</v>
      </c>
      <c r="I93" s="87" t="str">
        <f t="shared" si="2"/>
        <v>M</v>
      </c>
      <c r="J93" s="85" t="s">
        <v>665</v>
      </c>
      <c r="K93" s="91"/>
    </row>
    <row r="94" spans="1:11" ht="12.75">
      <c r="A94" s="97"/>
      <c r="B94" s="101"/>
      <c r="C94" s="84"/>
      <c r="D94" s="104"/>
      <c r="E94" s="109"/>
      <c r="F94" s="112"/>
      <c r="G94" s="90"/>
      <c r="H94" s="67">
        <f t="shared" si="3"/>
      </c>
      <c r="I94" s="87">
        <f t="shared" si="2"/>
      </c>
      <c r="J94" s="85"/>
      <c r="K94" s="91"/>
    </row>
    <row r="95" spans="1:11" ht="12.75">
      <c r="A95" s="97">
        <v>75</v>
      </c>
      <c r="B95" s="101" t="s">
        <v>334</v>
      </c>
      <c r="C95" s="84"/>
      <c r="D95" s="104" t="s">
        <v>515</v>
      </c>
      <c r="E95" s="109" t="s">
        <v>659</v>
      </c>
      <c r="F95" s="112">
        <v>1</v>
      </c>
      <c r="G95" s="90"/>
      <c r="H95" s="67">
        <f t="shared" si="3"/>
        <v>0</v>
      </c>
      <c r="I95" s="87" t="str">
        <f t="shared" si="2"/>
        <v>M</v>
      </c>
      <c r="J95" s="85" t="s">
        <v>665</v>
      </c>
      <c r="K95" s="91"/>
    </row>
    <row r="96" spans="1:11" ht="12.75">
      <c r="A96" s="95"/>
      <c r="B96" s="100"/>
      <c r="C96" s="84"/>
      <c r="D96" s="105" t="s">
        <v>490</v>
      </c>
      <c r="E96" s="108"/>
      <c r="F96" s="105"/>
      <c r="G96" s="90"/>
      <c r="H96" s="67">
        <f t="shared" si="3"/>
      </c>
      <c r="I96" s="87">
        <f t="shared" si="2"/>
      </c>
      <c r="J96" s="85"/>
      <c r="K96" s="91"/>
    </row>
    <row r="97" spans="1:11" ht="12.75">
      <c r="A97" s="95">
        <v>76</v>
      </c>
      <c r="B97" s="100" t="s">
        <v>335</v>
      </c>
      <c r="C97" s="84"/>
      <c r="D97" s="100" t="s">
        <v>516</v>
      </c>
      <c r="E97" s="108" t="s">
        <v>660</v>
      </c>
      <c r="F97" s="105">
        <v>2138.8</v>
      </c>
      <c r="G97" s="90"/>
      <c r="H97" s="67">
        <f t="shared" si="3"/>
        <v>0</v>
      </c>
      <c r="I97" s="87" t="str">
        <f t="shared" si="2"/>
        <v>M</v>
      </c>
      <c r="J97" s="85" t="s">
        <v>665</v>
      </c>
      <c r="K97" s="91"/>
    </row>
    <row r="98" spans="1:11" ht="12.75">
      <c r="A98" s="95"/>
      <c r="B98" s="100"/>
      <c r="C98" s="84"/>
      <c r="D98" s="105" t="s">
        <v>490</v>
      </c>
      <c r="E98" s="108"/>
      <c r="F98" s="105"/>
      <c r="G98" s="90"/>
      <c r="H98" s="67">
        <f t="shared" si="3"/>
      </c>
      <c r="I98" s="87">
        <f t="shared" si="2"/>
      </c>
      <c r="J98" s="85"/>
      <c r="K98" s="91"/>
    </row>
    <row r="99" spans="1:11" ht="21">
      <c r="A99" s="95">
        <v>77</v>
      </c>
      <c r="B99" s="100" t="s">
        <v>336</v>
      </c>
      <c r="C99" s="84"/>
      <c r="D99" s="100" t="s">
        <v>517</v>
      </c>
      <c r="E99" s="108" t="s">
        <v>660</v>
      </c>
      <c r="F99" s="105">
        <v>244.8</v>
      </c>
      <c r="G99" s="90"/>
      <c r="H99" s="67">
        <f t="shared" si="3"/>
        <v>0</v>
      </c>
      <c r="I99" s="87" t="str">
        <f t="shared" si="2"/>
        <v>M</v>
      </c>
      <c r="J99" s="85" t="s">
        <v>665</v>
      </c>
      <c r="K99" s="91"/>
    </row>
    <row r="100" spans="1:11" ht="12.75">
      <c r="A100" s="95"/>
      <c r="B100" s="100"/>
      <c r="C100" s="84"/>
      <c r="D100" s="105" t="s">
        <v>490</v>
      </c>
      <c r="E100" s="108"/>
      <c r="F100" s="105"/>
      <c r="G100" s="90"/>
      <c r="H100" s="67">
        <f t="shared" si="3"/>
      </c>
      <c r="I100" s="87">
        <f t="shared" si="2"/>
      </c>
      <c r="J100" s="85"/>
      <c r="K100" s="91"/>
    </row>
    <row r="101" spans="1:11" ht="12.75">
      <c r="A101" s="95">
        <v>78</v>
      </c>
      <c r="B101" s="100" t="s">
        <v>337</v>
      </c>
      <c r="C101" s="84"/>
      <c r="D101" s="100" t="s">
        <v>518</v>
      </c>
      <c r="E101" s="108" t="s">
        <v>658</v>
      </c>
      <c r="F101" s="105">
        <v>750</v>
      </c>
      <c r="G101" s="90"/>
      <c r="H101" s="67">
        <f t="shared" si="3"/>
        <v>0</v>
      </c>
      <c r="I101" s="87" t="str">
        <f t="shared" si="2"/>
        <v>M</v>
      </c>
      <c r="J101" s="85" t="s">
        <v>665</v>
      </c>
      <c r="K101" s="91"/>
    </row>
    <row r="102" spans="1:11" ht="12.75">
      <c r="A102" s="95"/>
      <c r="B102" s="100"/>
      <c r="C102" s="84"/>
      <c r="D102" s="105" t="s">
        <v>490</v>
      </c>
      <c r="E102" s="108"/>
      <c r="F102" s="105"/>
      <c r="G102" s="90"/>
      <c r="H102" s="67">
        <f t="shared" si="3"/>
      </c>
      <c r="I102" s="87">
        <f t="shared" si="2"/>
      </c>
      <c r="J102" s="85"/>
      <c r="K102" s="91"/>
    </row>
    <row r="103" spans="1:11" ht="12.75">
      <c r="A103" s="95">
        <v>79</v>
      </c>
      <c r="B103" s="100" t="s">
        <v>338</v>
      </c>
      <c r="C103" s="84"/>
      <c r="D103" s="100" t="s">
        <v>519</v>
      </c>
      <c r="E103" s="108" t="s">
        <v>658</v>
      </c>
      <c r="F103" s="105">
        <v>1000</v>
      </c>
      <c r="G103" s="90"/>
      <c r="H103" s="67">
        <f t="shared" si="3"/>
        <v>0</v>
      </c>
      <c r="I103" s="87" t="str">
        <f t="shared" si="2"/>
        <v>M</v>
      </c>
      <c r="J103" s="85" t="s">
        <v>665</v>
      </c>
      <c r="K103" s="91"/>
    </row>
    <row r="104" spans="1:11" ht="12.75">
      <c r="A104" s="95"/>
      <c r="B104" s="100"/>
      <c r="C104" s="84"/>
      <c r="D104" s="105" t="s">
        <v>490</v>
      </c>
      <c r="E104" s="108"/>
      <c r="F104" s="105"/>
      <c r="G104" s="90"/>
      <c r="H104" s="67">
        <f t="shared" si="3"/>
      </c>
      <c r="I104" s="87">
        <f t="shared" si="2"/>
      </c>
      <c r="J104" s="85"/>
      <c r="K104" s="91"/>
    </row>
    <row r="105" spans="1:11" ht="31.5">
      <c r="A105" s="95">
        <v>80</v>
      </c>
      <c r="B105" s="100" t="s">
        <v>339</v>
      </c>
      <c r="C105" s="84"/>
      <c r="D105" s="100" t="s">
        <v>520</v>
      </c>
      <c r="E105" s="108" t="s">
        <v>660</v>
      </c>
      <c r="F105" s="105">
        <v>10</v>
      </c>
      <c r="G105" s="90"/>
      <c r="H105" s="67">
        <f t="shared" si="3"/>
        <v>0</v>
      </c>
      <c r="I105" s="87" t="str">
        <f t="shared" si="2"/>
        <v>M</v>
      </c>
      <c r="J105" s="85" t="s">
        <v>665</v>
      </c>
      <c r="K105" s="91"/>
    </row>
    <row r="106" spans="1:11" ht="12.75">
      <c r="A106" s="95"/>
      <c r="B106" s="100"/>
      <c r="C106" s="84"/>
      <c r="D106" s="105" t="s">
        <v>490</v>
      </c>
      <c r="E106" s="108"/>
      <c r="F106" s="105"/>
      <c r="G106" s="90"/>
      <c r="H106" s="67">
        <f t="shared" si="3"/>
      </c>
      <c r="I106" s="87">
        <f t="shared" si="2"/>
      </c>
      <c r="J106" s="85"/>
      <c r="K106" s="91"/>
    </row>
    <row r="107" spans="1:11" ht="21">
      <c r="A107" s="95">
        <v>81</v>
      </c>
      <c r="B107" s="100" t="s">
        <v>340</v>
      </c>
      <c r="C107" s="84"/>
      <c r="D107" s="100" t="s">
        <v>521</v>
      </c>
      <c r="E107" s="108" t="s">
        <v>660</v>
      </c>
      <c r="F107" s="105">
        <v>684</v>
      </c>
      <c r="G107" s="90"/>
      <c r="H107" s="67">
        <f t="shared" si="3"/>
        <v>0</v>
      </c>
      <c r="I107" s="87" t="str">
        <f t="shared" si="2"/>
        <v>M</v>
      </c>
      <c r="J107" s="85" t="s">
        <v>665</v>
      </c>
      <c r="K107" s="91"/>
    </row>
    <row r="108" spans="1:11" ht="12.75">
      <c r="A108" s="95"/>
      <c r="B108" s="100"/>
      <c r="C108" s="84"/>
      <c r="D108" s="105" t="s">
        <v>490</v>
      </c>
      <c r="E108" s="108"/>
      <c r="F108" s="105"/>
      <c r="G108" s="90"/>
      <c r="H108" s="67">
        <f t="shared" si="3"/>
      </c>
      <c r="I108" s="87">
        <f t="shared" si="2"/>
      </c>
      <c r="J108" s="85"/>
      <c r="K108" s="91"/>
    </row>
    <row r="109" spans="1:11" ht="21">
      <c r="A109" s="95">
        <v>82</v>
      </c>
      <c r="B109" s="100" t="s">
        <v>341</v>
      </c>
      <c r="C109" s="84"/>
      <c r="D109" s="100" t="s">
        <v>522</v>
      </c>
      <c r="E109" s="108" t="s">
        <v>661</v>
      </c>
      <c r="F109" s="105">
        <v>750</v>
      </c>
      <c r="G109" s="90"/>
      <c r="H109" s="67">
        <f t="shared" si="3"/>
        <v>0</v>
      </c>
      <c r="I109" s="87" t="str">
        <f t="shared" si="2"/>
        <v>M</v>
      </c>
      <c r="J109" s="85" t="s">
        <v>665</v>
      </c>
      <c r="K109" s="91"/>
    </row>
    <row r="110" spans="1:11" ht="12.75">
      <c r="A110" s="95"/>
      <c r="B110" s="100"/>
      <c r="C110" s="84"/>
      <c r="D110" s="105" t="s">
        <v>490</v>
      </c>
      <c r="E110" s="108"/>
      <c r="F110" s="105"/>
      <c r="G110" s="90"/>
      <c r="H110" s="67">
        <f t="shared" si="3"/>
      </c>
      <c r="I110" s="87">
        <f t="shared" si="2"/>
      </c>
      <c r="J110" s="85"/>
      <c r="K110" s="91"/>
    </row>
    <row r="111" spans="1:11" ht="12.75">
      <c r="A111" s="95">
        <v>83</v>
      </c>
      <c r="B111" s="100" t="s">
        <v>342</v>
      </c>
      <c r="C111" s="84"/>
      <c r="D111" s="100" t="s">
        <v>523</v>
      </c>
      <c r="E111" s="108" t="s">
        <v>660</v>
      </c>
      <c r="F111" s="105">
        <v>375</v>
      </c>
      <c r="G111" s="90"/>
      <c r="H111" s="67">
        <f t="shared" si="3"/>
        <v>0</v>
      </c>
      <c r="I111" s="87" t="str">
        <f t="shared" si="2"/>
        <v>M</v>
      </c>
      <c r="J111" s="85" t="s">
        <v>665</v>
      </c>
      <c r="K111" s="91"/>
    </row>
    <row r="112" spans="1:11" ht="12.75">
      <c r="A112" s="95"/>
      <c r="B112" s="100"/>
      <c r="C112" s="84"/>
      <c r="D112" s="105" t="s">
        <v>490</v>
      </c>
      <c r="E112" s="108"/>
      <c r="F112" s="105"/>
      <c r="G112" s="90"/>
      <c r="H112" s="67">
        <f t="shared" si="3"/>
      </c>
      <c r="I112" s="87">
        <f t="shared" si="2"/>
      </c>
      <c r="J112" s="85"/>
      <c r="K112" s="91"/>
    </row>
    <row r="113" spans="1:11" ht="12.75">
      <c r="A113" s="95">
        <v>84</v>
      </c>
      <c r="B113" s="100" t="s">
        <v>343</v>
      </c>
      <c r="C113" s="84"/>
      <c r="D113" s="100" t="s">
        <v>524</v>
      </c>
      <c r="E113" s="108" t="s">
        <v>660</v>
      </c>
      <c r="F113" s="105">
        <v>30</v>
      </c>
      <c r="G113" s="90"/>
      <c r="H113" s="67">
        <f t="shared" si="3"/>
        <v>0</v>
      </c>
      <c r="I113" s="87" t="str">
        <f t="shared" si="2"/>
        <v>M</v>
      </c>
      <c r="J113" s="85" t="s">
        <v>665</v>
      </c>
      <c r="K113" s="91"/>
    </row>
    <row r="114" spans="1:11" ht="12.75">
      <c r="A114" s="95"/>
      <c r="B114" s="100"/>
      <c r="C114" s="84"/>
      <c r="D114" s="105" t="s">
        <v>490</v>
      </c>
      <c r="E114" s="108"/>
      <c r="F114" s="105"/>
      <c r="G114" s="90"/>
      <c r="H114" s="67">
        <f t="shared" si="3"/>
      </c>
      <c r="I114" s="87">
        <f t="shared" si="2"/>
      </c>
      <c r="J114" s="85"/>
      <c r="K114" s="91"/>
    </row>
    <row r="115" spans="1:11" ht="12.75">
      <c r="A115" s="95">
        <v>85</v>
      </c>
      <c r="B115" s="100" t="s">
        <v>344</v>
      </c>
      <c r="C115" s="84"/>
      <c r="D115" s="100" t="s">
        <v>525</v>
      </c>
      <c r="E115" s="108" t="s">
        <v>660</v>
      </c>
      <c r="F115" s="105">
        <v>46.5</v>
      </c>
      <c r="G115" s="90"/>
      <c r="H115" s="67">
        <f t="shared" si="3"/>
        <v>0</v>
      </c>
      <c r="I115" s="87" t="str">
        <f t="shared" si="2"/>
        <v>M</v>
      </c>
      <c r="J115" s="85" t="s">
        <v>665</v>
      </c>
      <c r="K115" s="91"/>
    </row>
    <row r="116" spans="1:11" ht="12.75">
      <c r="A116" s="95"/>
      <c r="B116" s="100"/>
      <c r="C116" s="84"/>
      <c r="D116" s="105" t="s">
        <v>490</v>
      </c>
      <c r="E116" s="108"/>
      <c r="F116" s="105"/>
      <c r="G116" s="90"/>
      <c r="H116" s="67">
        <f t="shared" si="3"/>
      </c>
      <c r="I116" s="87">
        <f t="shared" si="2"/>
      </c>
      <c r="J116" s="85"/>
      <c r="K116" s="91"/>
    </row>
    <row r="117" spans="1:11" ht="21">
      <c r="A117" s="95">
        <v>86</v>
      </c>
      <c r="B117" s="100" t="s">
        <v>345</v>
      </c>
      <c r="C117" s="84"/>
      <c r="D117" s="100" t="s">
        <v>526</v>
      </c>
      <c r="E117" s="108" t="s">
        <v>660</v>
      </c>
      <c r="F117" s="105">
        <v>60</v>
      </c>
      <c r="G117" s="90"/>
      <c r="H117" s="67">
        <f t="shared" si="3"/>
        <v>0</v>
      </c>
      <c r="I117" s="87" t="str">
        <f aca="true" t="shared" si="4" ref="I117:I180">IF(E117&lt;&gt;"","M","")</f>
        <v>M</v>
      </c>
      <c r="J117" s="85" t="s">
        <v>665</v>
      </c>
      <c r="K117" s="91"/>
    </row>
    <row r="118" spans="1:11" ht="12.75">
      <c r="A118" s="95"/>
      <c r="B118" s="100"/>
      <c r="C118" s="84"/>
      <c r="D118" s="105" t="s">
        <v>490</v>
      </c>
      <c r="E118" s="108"/>
      <c r="F118" s="105"/>
      <c r="G118" s="90"/>
      <c r="H118" s="67">
        <f t="shared" si="3"/>
      </c>
      <c r="I118" s="87">
        <f t="shared" si="4"/>
      </c>
      <c r="J118" s="85"/>
      <c r="K118" s="91"/>
    </row>
    <row r="119" spans="1:11" ht="21">
      <c r="A119" s="95">
        <v>87</v>
      </c>
      <c r="B119" s="100" t="s">
        <v>346</v>
      </c>
      <c r="C119" s="84"/>
      <c r="D119" s="100" t="s">
        <v>527</v>
      </c>
      <c r="E119" s="108" t="s">
        <v>662</v>
      </c>
      <c r="F119" s="105">
        <v>500</v>
      </c>
      <c r="G119" s="90"/>
      <c r="H119" s="67">
        <f t="shared" si="3"/>
        <v>0</v>
      </c>
      <c r="I119" s="87" t="str">
        <f t="shared" si="4"/>
        <v>M</v>
      </c>
      <c r="J119" s="85" t="s">
        <v>665</v>
      </c>
      <c r="K119" s="91"/>
    </row>
    <row r="120" spans="1:11" ht="12.75">
      <c r="A120" s="95"/>
      <c r="B120" s="100"/>
      <c r="C120" s="84"/>
      <c r="D120" s="105" t="s">
        <v>490</v>
      </c>
      <c r="E120" s="108"/>
      <c r="F120" s="105"/>
      <c r="G120" s="90"/>
      <c r="H120" s="67">
        <f t="shared" si="3"/>
      </c>
      <c r="I120" s="87">
        <f t="shared" si="4"/>
      </c>
      <c r="J120" s="85"/>
      <c r="K120" s="91"/>
    </row>
    <row r="121" spans="1:11" ht="12.75">
      <c r="A121" s="95">
        <v>88</v>
      </c>
      <c r="B121" s="100" t="s">
        <v>347</v>
      </c>
      <c r="C121" s="84"/>
      <c r="D121" s="100" t="s">
        <v>528</v>
      </c>
      <c r="E121" s="108" t="s">
        <v>658</v>
      </c>
      <c r="F121" s="105">
        <v>5</v>
      </c>
      <c r="G121" s="90"/>
      <c r="H121" s="67">
        <f t="shared" si="3"/>
        <v>0</v>
      </c>
      <c r="I121" s="87" t="str">
        <f t="shared" si="4"/>
        <v>M</v>
      </c>
      <c r="J121" s="85" t="s">
        <v>665</v>
      </c>
      <c r="K121" s="91"/>
    </row>
    <row r="122" spans="1:11" ht="12.75">
      <c r="A122" s="95"/>
      <c r="B122" s="100"/>
      <c r="C122" s="84"/>
      <c r="D122" s="105" t="s">
        <v>490</v>
      </c>
      <c r="E122" s="108"/>
      <c r="F122" s="105"/>
      <c r="G122" s="90"/>
      <c r="H122" s="67">
        <f t="shared" si="3"/>
      </c>
      <c r="I122" s="87">
        <f t="shared" si="4"/>
      </c>
      <c r="J122" s="85"/>
      <c r="K122" s="91"/>
    </row>
    <row r="123" spans="1:11" ht="12.75">
      <c r="A123" s="95">
        <v>89</v>
      </c>
      <c r="B123" s="100" t="s">
        <v>348</v>
      </c>
      <c r="C123" s="84"/>
      <c r="D123" s="100" t="s">
        <v>529</v>
      </c>
      <c r="E123" s="108" t="s">
        <v>658</v>
      </c>
      <c r="F123" s="105">
        <v>86.6</v>
      </c>
      <c r="G123" s="90"/>
      <c r="H123" s="67">
        <f t="shared" si="3"/>
        <v>0</v>
      </c>
      <c r="I123" s="87" t="str">
        <f t="shared" si="4"/>
        <v>M</v>
      </c>
      <c r="J123" s="85" t="s">
        <v>665</v>
      </c>
      <c r="K123" s="91"/>
    </row>
    <row r="124" spans="1:11" ht="12.75">
      <c r="A124" s="95"/>
      <c r="B124" s="100"/>
      <c r="C124" s="84"/>
      <c r="D124" s="105" t="s">
        <v>490</v>
      </c>
      <c r="E124" s="108"/>
      <c r="F124" s="105"/>
      <c r="G124" s="90"/>
      <c r="H124" s="67">
        <f t="shared" si="3"/>
      </c>
      <c r="I124" s="87">
        <f t="shared" si="4"/>
      </c>
      <c r="J124" s="85"/>
      <c r="K124" s="91"/>
    </row>
    <row r="125" spans="1:11" ht="21">
      <c r="A125" s="95">
        <v>90</v>
      </c>
      <c r="B125" s="100" t="s">
        <v>349</v>
      </c>
      <c r="C125" s="84"/>
      <c r="D125" s="100" t="s">
        <v>530</v>
      </c>
      <c r="E125" s="108" t="s">
        <v>658</v>
      </c>
      <c r="F125" s="105">
        <v>710</v>
      </c>
      <c r="G125" s="90"/>
      <c r="H125" s="67">
        <f t="shared" si="3"/>
        <v>0</v>
      </c>
      <c r="I125" s="87" t="str">
        <f t="shared" si="4"/>
        <v>M</v>
      </c>
      <c r="J125" s="85" t="s">
        <v>665</v>
      </c>
      <c r="K125" s="91"/>
    </row>
    <row r="126" spans="1:11" ht="12.75">
      <c r="A126" s="95"/>
      <c r="B126" s="100"/>
      <c r="C126" s="84"/>
      <c r="D126" s="105" t="s">
        <v>490</v>
      </c>
      <c r="E126" s="108"/>
      <c r="F126" s="105"/>
      <c r="G126" s="90"/>
      <c r="H126" s="67">
        <f t="shared" si="3"/>
      </c>
      <c r="I126" s="87">
        <f t="shared" si="4"/>
      </c>
      <c r="J126" s="85"/>
      <c r="K126" s="91"/>
    </row>
    <row r="127" spans="1:11" ht="12.75">
      <c r="A127" s="95">
        <v>91</v>
      </c>
      <c r="B127" s="100" t="s">
        <v>350</v>
      </c>
      <c r="C127" s="84"/>
      <c r="D127" s="100" t="s">
        <v>531</v>
      </c>
      <c r="E127" s="108" t="s">
        <v>658</v>
      </c>
      <c r="F127" s="105">
        <v>4980.39</v>
      </c>
      <c r="G127" s="90"/>
      <c r="H127" s="67">
        <f t="shared" si="3"/>
        <v>0</v>
      </c>
      <c r="I127" s="87" t="str">
        <f t="shared" si="4"/>
        <v>M</v>
      </c>
      <c r="J127" s="85" t="s">
        <v>665</v>
      </c>
      <c r="K127" s="91"/>
    </row>
    <row r="128" spans="1:11" ht="12.75">
      <c r="A128" s="95"/>
      <c r="B128" s="100"/>
      <c r="C128" s="84"/>
      <c r="D128" s="105" t="s">
        <v>490</v>
      </c>
      <c r="E128" s="108"/>
      <c r="F128" s="105"/>
      <c r="G128" s="90"/>
      <c r="H128" s="67">
        <f t="shared" si="3"/>
      </c>
      <c r="I128" s="87">
        <f t="shared" si="4"/>
      </c>
      <c r="J128" s="85"/>
      <c r="K128" s="91"/>
    </row>
    <row r="129" spans="1:11" ht="12.75">
      <c r="A129" s="95">
        <v>92</v>
      </c>
      <c r="B129" s="100" t="s">
        <v>351</v>
      </c>
      <c r="C129" s="84"/>
      <c r="D129" s="100" t="s">
        <v>532</v>
      </c>
      <c r="E129" s="108" t="s">
        <v>658</v>
      </c>
      <c r="F129" s="105">
        <v>4980.39</v>
      </c>
      <c r="G129" s="90"/>
      <c r="H129" s="67">
        <f t="shared" si="3"/>
        <v>0</v>
      </c>
      <c r="I129" s="87" t="str">
        <f t="shared" si="4"/>
        <v>M</v>
      </c>
      <c r="J129" s="85" t="s">
        <v>665</v>
      </c>
      <c r="K129" s="91"/>
    </row>
    <row r="130" spans="1:11" ht="12.75">
      <c r="A130" s="95"/>
      <c r="B130" s="100"/>
      <c r="C130" s="84"/>
      <c r="D130" s="105" t="s">
        <v>490</v>
      </c>
      <c r="E130" s="108"/>
      <c r="F130" s="105"/>
      <c r="G130" s="90"/>
      <c r="H130" s="67">
        <f t="shared" si="3"/>
      </c>
      <c r="I130" s="87">
        <f t="shared" si="4"/>
      </c>
      <c r="J130" s="85"/>
      <c r="K130" s="91"/>
    </row>
    <row r="131" spans="1:11" ht="12.75">
      <c r="A131" s="95">
        <v>93</v>
      </c>
      <c r="B131" s="100" t="s">
        <v>352</v>
      </c>
      <c r="C131" s="84"/>
      <c r="D131" s="100" t="s">
        <v>741</v>
      </c>
      <c r="E131" s="108" t="s">
        <v>660</v>
      </c>
      <c r="F131" s="105">
        <v>4492.16</v>
      </c>
      <c r="G131" s="90"/>
      <c r="H131" s="67">
        <f t="shared" si="3"/>
        <v>0</v>
      </c>
      <c r="I131" s="87" t="str">
        <f t="shared" si="4"/>
        <v>M</v>
      </c>
      <c r="J131" s="85" t="s">
        <v>665</v>
      </c>
      <c r="K131" s="91"/>
    </row>
    <row r="132" spans="1:11" ht="12.75">
      <c r="A132" s="95"/>
      <c r="B132" s="100"/>
      <c r="C132" s="84"/>
      <c r="D132" s="105" t="s">
        <v>490</v>
      </c>
      <c r="E132" s="108"/>
      <c r="F132" s="105"/>
      <c r="G132" s="90"/>
      <c r="H132" s="67">
        <f t="shared" si="3"/>
      </c>
      <c r="I132" s="87">
        <f t="shared" si="4"/>
      </c>
      <c r="J132" s="85"/>
      <c r="K132" s="91"/>
    </row>
    <row r="133" spans="1:11" ht="12.75">
      <c r="A133" s="95">
        <v>94</v>
      </c>
      <c r="B133" s="100" t="s">
        <v>353</v>
      </c>
      <c r="C133" s="84"/>
      <c r="D133" s="100" t="s">
        <v>533</v>
      </c>
      <c r="E133" s="108" t="s">
        <v>660</v>
      </c>
      <c r="F133" s="105">
        <v>4605.2</v>
      </c>
      <c r="G133" s="90"/>
      <c r="H133" s="67">
        <f t="shared" si="3"/>
        <v>0</v>
      </c>
      <c r="I133" s="87" t="str">
        <f t="shared" si="4"/>
        <v>M</v>
      </c>
      <c r="J133" s="85" t="s">
        <v>665</v>
      </c>
      <c r="K133" s="91"/>
    </row>
    <row r="134" spans="1:11" ht="12.75">
      <c r="A134" s="95"/>
      <c r="B134" s="100"/>
      <c r="C134" s="84"/>
      <c r="D134" s="105" t="s">
        <v>490</v>
      </c>
      <c r="E134" s="108"/>
      <c r="F134" s="105"/>
      <c r="G134" s="90"/>
      <c r="H134" s="67">
        <f t="shared" si="3"/>
      </c>
      <c r="I134" s="87">
        <f t="shared" si="4"/>
      </c>
      <c r="J134" s="85"/>
      <c r="K134" s="91"/>
    </row>
    <row r="135" spans="1:11" ht="12.75">
      <c r="A135" s="95">
        <v>95</v>
      </c>
      <c r="B135" s="100" t="s">
        <v>354</v>
      </c>
      <c r="C135" s="84"/>
      <c r="D135" s="100" t="s">
        <v>534</v>
      </c>
      <c r="E135" s="108" t="s">
        <v>658</v>
      </c>
      <c r="F135" s="105">
        <v>52</v>
      </c>
      <c r="G135" s="90"/>
      <c r="H135" s="67">
        <f t="shared" si="3"/>
        <v>0</v>
      </c>
      <c r="I135" s="87" t="str">
        <f t="shared" si="4"/>
        <v>M</v>
      </c>
      <c r="J135" s="85" t="s">
        <v>738</v>
      </c>
      <c r="K135" s="91"/>
    </row>
    <row r="136" spans="1:11" ht="12.75">
      <c r="A136" s="95"/>
      <c r="B136" s="100"/>
      <c r="C136" s="84"/>
      <c r="D136" s="105" t="s">
        <v>490</v>
      </c>
      <c r="E136" s="108"/>
      <c r="F136" s="105"/>
      <c r="G136" s="90"/>
      <c r="H136" s="67">
        <f t="shared" si="3"/>
      </c>
      <c r="I136" s="87">
        <f t="shared" si="4"/>
      </c>
      <c r="J136" s="85"/>
      <c r="K136" s="91"/>
    </row>
    <row r="137" spans="1:11" ht="12.75">
      <c r="A137" s="95">
        <v>96</v>
      </c>
      <c r="B137" s="100" t="s">
        <v>355</v>
      </c>
      <c r="C137" s="84"/>
      <c r="D137" s="100" t="s">
        <v>535</v>
      </c>
      <c r="E137" s="108" t="s">
        <v>658</v>
      </c>
      <c r="F137" s="105">
        <v>215</v>
      </c>
      <c r="G137" s="90"/>
      <c r="H137" s="67">
        <f t="shared" si="3"/>
        <v>0</v>
      </c>
      <c r="I137" s="87" t="str">
        <f t="shared" si="4"/>
        <v>M</v>
      </c>
      <c r="J137" s="85" t="s">
        <v>738</v>
      </c>
      <c r="K137" s="91"/>
    </row>
    <row r="138" spans="1:11" ht="12.75">
      <c r="A138" s="95"/>
      <c r="B138" s="100"/>
      <c r="C138" s="84"/>
      <c r="D138" s="105" t="s">
        <v>490</v>
      </c>
      <c r="E138" s="108"/>
      <c r="F138" s="105"/>
      <c r="G138" s="90"/>
      <c r="H138" s="67">
        <f t="shared" si="3"/>
      </c>
      <c r="I138" s="87">
        <f t="shared" si="4"/>
      </c>
      <c r="J138" s="85"/>
      <c r="K138" s="91"/>
    </row>
    <row r="139" spans="1:11" ht="12.75">
      <c r="A139" s="95">
        <v>97</v>
      </c>
      <c r="B139" s="100" t="s">
        <v>356</v>
      </c>
      <c r="C139" s="84"/>
      <c r="D139" s="100" t="s">
        <v>536</v>
      </c>
      <c r="E139" s="108" t="s">
        <v>658</v>
      </c>
      <c r="F139" s="105">
        <v>3587</v>
      </c>
      <c r="G139" s="90"/>
      <c r="H139" s="67">
        <f t="shared" si="3"/>
        <v>0</v>
      </c>
      <c r="I139" s="87" t="str">
        <f t="shared" si="4"/>
        <v>M</v>
      </c>
      <c r="J139" s="85" t="s">
        <v>665</v>
      </c>
      <c r="K139" s="91"/>
    </row>
    <row r="140" spans="1:11" ht="12.75">
      <c r="A140" s="95"/>
      <c r="B140" s="100"/>
      <c r="C140" s="84"/>
      <c r="D140" s="105" t="s">
        <v>490</v>
      </c>
      <c r="E140" s="108"/>
      <c r="F140" s="105"/>
      <c r="G140" s="90"/>
      <c r="H140" s="67">
        <f t="shared" si="3"/>
      </c>
      <c r="I140" s="87">
        <f t="shared" si="4"/>
      </c>
      <c r="J140" s="85"/>
      <c r="K140" s="91"/>
    </row>
    <row r="141" spans="1:11" ht="12.75">
      <c r="A141" s="95">
        <v>98</v>
      </c>
      <c r="B141" s="100" t="s">
        <v>357</v>
      </c>
      <c r="C141" s="84"/>
      <c r="D141" s="100" t="s">
        <v>537</v>
      </c>
      <c r="E141" s="108" t="s">
        <v>658</v>
      </c>
      <c r="F141" s="105">
        <v>200</v>
      </c>
      <c r="G141" s="90"/>
      <c r="H141" s="67">
        <f t="shared" si="3"/>
        <v>0</v>
      </c>
      <c r="I141" s="87" t="str">
        <f t="shared" si="4"/>
        <v>M</v>
      </c>
      <c r="J141" s="85" t="s">
        <v>665</v>
      </c>
      <c r="K141" s="91"/>
    </row>
    <row r="142" spans="1:11" ht="12.75">
      <c r="A142" s="95"/>
      <c r="B142" s="100"/>
      <c r="C142" s="84"/>
      <c r="D142" s="105" t="s">
        <v>490</v>
      </c>
      <c r="E142" s="108"/>
      <c r="F142" s="105"/>
      <c r="G142" s="90"/>
      <c r="H142" s="67">
        <f t="shared" si="3"/>
      </c>
      <c r="I142" s="87">
        <f t="shared" si="4"/>
      </c>
      <c r="J142" s="85"/>
      <c r="K142" s="91"/>
    </row>
    <row r="143" spans="1:11" ht="12.75">
      <c r="A143" s="95">
        <v>99</v>
      </c>
      <c r="B143" s="100" t="s">
        <v>358</v>
      </c>
      <c r="C143" s="84"/>
      <c r="D143" s="100" t="s">
        <v>538</v>
      </c>
      <c r="E143" s="108" t="s">
        <v>658</v>
      </c>
      <c r="F143" s="105">
        <v>4880.39</v>
      </c>
      <c r="G143" s="90"/>
      <c r="H143" s="67">
        <f t="shared" si="3"/>
        <v>0</v>
      </c>
      <c r="I143" s="87" t="str">
        <f t="shared" si="4"/>
        <v>M</v>
      </c>
      <c r="J143" s="85" t="s">
        <v>665</v>
      </c>
      <c r="K143" s="91"/>
    </row>
    <row r="144" spans="1:11" ht="12.75">
      <c r="A144" s="95"/>
      <c r="B144" s="100"/>
      <c r="C144" s="84"/>
      <c r="D144" s="105" t="s">
        <v>490</v>
      </c>
      <c r="E144" s="108"/>
      <c r="F144" s="105"/>
      <c r="G144" s="90"/>
      <c r="H144" s="67">
        <f t="shared" si="3"/>
      </c>
      <c r="I144" s="87">
        <f t="shared" si="4"/>
      </c>
      <c r="J144" s="85"/>
      <c r="K144" s="91"/>
    </row>
    <row r="145" spans="1:11" ht="12.75">
      <c r="A145" s="95">
        <v>100</v>
      </c>
      <c r="B145" s="100" t="s">
        <v>359</v>
      </c>
      <c r="C145" s="84"/>
      <c r="D145" s="100" t="s">
        <v>539</v>
      </c>
      <c r="E145" s="108" t="s">
        <v>658</v>
      </c>
      <c r="F145" s="105">
        <v>334.8</v>
      </c>
      <c r="G145" s="90"/>
      <c r="H145" s="67">
        <f t="shared" si="3"/>
        <v>0</v>
      </c>
      <c r="I145" s="87" t="str">
        <f t="shared" si="4"/>
        <v>M</v>
      </c>
      <c r="J145" s="85" t="s">
        <v>665</v>
      </c>
      <c r="K145" s="91"/>
    </row>
    <row r="146" spans="1:11" ht="12.75">
      <c r="A146" s="95"/>
      <c r="B146" s="100"/>
      <c r="C146" s="84"/>
      <c r="D146" s="105" t="s">
        <v>490</v>
      </c>
      <c r="E146" s="108"/>
      <c r="F146" s="105"/>
      <c r="G146" s="90"/>
      <c r="H146" s="67">
        <f aca="true" t="shared" si="5" ref="H146:H200">+IF(AND(F146="",G146=""),"",ROUND(G146,2)*F146)</f>
      </c>
      <c r="I146" s="87">
        <f t="shared" si="4"/>
      </c>
      <c r="J146" s="85"/>
      <c r="K146" s="91"/>
    </row>
    <row r="147" spans="1:11" ht="12.75">
      <c r="A147" s="95">
        <v>101</v>
      </c>
      <c r="B147" s="100" t="s">
        <v>360</v>
      </c>
      <c r="C147" s="84"/>
      <c r="D147" s="100" t="s">
        <v>540</v>
      </c>
      <c r="E147" s="108" t="s">
        <v>658</v>
      </c>
      <c r="F147" s="105">
        <v>1344.12</v>
      </c>
      <c r="G147" s="90"/>
      <c r="H147" s="67">
        <f t="shared" si="5"/>
        <v>0</v>
      </c>
      <c r="I147" s="87" t="str">
        <f t="shared" si="4"/>
        <v>M</v>
      </c>
      <c r="J147" s="85" t="s">
        <v>665</v>
      </c>
      <c r="K147" s="91"/>
    </row>
    <row r="148" spans="1:11" ht="12.75">
      <c r="A148" s="95"/>
      <c r="B148" s="100"/>
      <c r="C148" s="84"/>
      <c r="D148" s="105" t="s">
        <v>490</v>
      </c>
      <c r="E148" s="108"/>
      <c r="F148" s="105"/>
      <c r="G148" s="90"/>
      <c r="H148" s="67">
        <f t="shared" si="5"/>
      </c>
      <c r="I148" s="87">
        <f t="shared" si="4"/>
      </c>
      <c r="J148" s="85"/>
      <c r="K148" s="91"/>
    </row>
    <row r="149" spans="1:11" ht="12.75">
      <c r="A149" s="95">
        <v>102</v>
      </c>
      <c r="B149" s="100" t="s">
        <v>361</v>
      </c>
      <c r="C149" s="84"/>
      <c r="D149" s="100" t="s">
        <v>541</v>
      </c>
      <c r="E149" s="108" t="s">
        <v>658</v>
      </c>
      <c r="F149" s="105">
        <v>1344.12</v>
      </c>
      <c r="G149" s="90"/>
      <c r="H149" s="67">
        <f t="shared" si="5"/>
        <v>0</v>
      </c>
      <c r="I149" s="87" t="str">
        <f t="shared" si="4"/>
        <v>M</v>
      </c>
      <c r="J149" s="85" t="s">
        <v>665</v>
      </c>
      <c r="K149" s="91"/>
    </row>
    <row r="150" spans="1:11" ht="12.75">
      <c r="A150" s="95"/>
      <c r="B150" s="100"/>
      <c r="C150" s="84"/>
      <c r="D150" s="105" t="s">
        <v>490</v>
      </c>
      <c r="E150" s="108"/>
      <c r="F150" s="105"/>
      <c r="G150" s="90"/>
      <c r="H150" s="67">
        <f t="shared" si="5"/>
      </c>
      <c r="I150" s="87">
        <f t="shared" si="4"/>
      </c>
      <c r="J150" s="85"/>
      <c r="K150" s="91"/>
    </row>
    <row r="151" spans="1:11" ht="21">
      <c r="A151" s="95">
        <v>103</v>
      </c>
      <c r="B151" s="100" t="s">
        <v>362</v>
      </c>
      <c r="C151" s="84"/>
      <c r="D151" s="100" t="s">
        <v>542</v>
      </c>
      <c r="E151" s="108" t="s">
        <v>660</v>
      </c>
      <c r="F151" s="105">
        <v>4480.39</v>
      </c>
      <c r="G151" s="90"/>
      <c r="H151" s="67">
        <f t="shared" si="5"/>
        <v>0</v>
      </c>
      <c r="I151" s="87" t="str">
        <f t="shared" si="4"/>
        <v>M</v>
      </c>
      <c r="J151" s="85" t="s">
        <v>665</v>
      </c>
      <c r="K151" s="91"/>
    </row>
    <row r="152" spans="1:11" ht="12.75">
      <c r="A152" s="95"/>
      <c r="B152" s="100"/>
      <c r="C152" s="84"/>
      <c r="D152" s="105" t="s">
        <v>490</v>
      </c>
      <c r="E152" s="108"/>
      <c r="F152" s="105"/>
      <c r="G152" s="90"/>
      <c r="H152" s="67">
        <f t="shared" si="5"/>
      </c>
      <c r="I152" s="87">
        <f t="shared" si="4"/>
      </c>
      <c r="J152" s="85"/>
      <c r="K152" s="91"/>
    </row>
    <row r="153" spans="1:11" ht="21">
      <c r="A153" s="95">
        <v>104</v>
      </c>
      <c r="B153" s="100" t="s">
        <v>363</v>
      </c>
      <c r="C153" s="84"/>
      <c r="D153" s="100" t="s">
        <v>543</v>
      </c>
      <c r="E153" s="108" t="s">
        <v>658</v>
      </c>
      <c r="F153" s="105">
        <v>240</v>
      </c>
      <c r="G153" s="90"/>
      <c r="H153" s="67">
        <f t="shared" si="5"/>
        <v>0</v>
      </c>
      <c r="I153" s="87" t="str">
        <f t="shared" si="4"/>
        <v>M</v>
      </c>
      <c r="J153" s="85" t="s">
        <v>665</v>
      </c>
      <c r="K153" s="91"/>
    </row>
    <row r="154" spans="1:11" ht="12.75">
      <c r="A154" s="95"/>
      <c r="B154" s="100"/>
      <c r="C154" s="84"/>
      <c r="D154" s="105" t="s">
        <v>490</v>
      </c>
      <c r="E154" s="108"/>
      <c r="F154" s="105"/>
      <c r="G154" s="90"/>
      <c r="H154" s="67">
        <f t="shared" si="5"/>
      </c>
      <c r="I154" s="87">
        <f t="shared" si="4"/>
      </c>
      <c r="J154" s="85"/>
      <c r="K154" s="91"/>
    </row>
    <row r="155" spans="1:11" ht="12.75">
      <c r="A155" s="95">
        <v>105</v>
      </c>
      <c r="B155" s="100" t="s">
        <v>364</v>
      </c>
      <c r="C155" s="84"/>
      <c r="D155" s="100" t="s">
        <v>544</v>
      </c>
      <c r="E155" s="108" t="s">
        <v>663</v>
      </c>
      <c r="F155" s="105">
        <v>1104</v>
      </c>
      <c r="G155" s="90"/>
      <c r="H155" s="67">
        <f t="shared" si="5"/>
        <v>0</v>
      </c>
      <c r="I155" s="87" t="str">
        <f t="shared" si="4"/>
        <v>M</v>
      </c>
      <c r="J155" s="85" t="s">
        <v>665</v>
      </c>
      <c r="K155" s="91"/>
    </row>
    <row r="156" spans="1:11" ht="12.75">
      <c r="A156" s="95"/>
      <c r="B156" s="100"/>
      <c r="C156" s="84"/>
      <c r="D156" s="105" t="s">
        <v>490</v>
      </c>
      <c r="E156" s="108"/>
      <c r="F156" s="105"/>
      <c r="G156" s="90"/>
      <c r="H156" s="67">
        <f t="shared" si="5"/>
      </c>
      <c r="I156" s="87">
        <f t="shared" si="4"/>
      </c>
      <c r="J156" s="85"/>
      <c r="K156" s="91"/>
    </row>
    <row r="157" spans="1:11" ht="12.75">
      <c r="A157" s="95">
        <v>106</v>
      </c>
      <c r="B157" s="100" t="s">
        <v>365</v>
      </c>
      <c r="C157" s="84"/>
      <c r="D157" s="100" t="s">
        <v>545</v>
      </c>
      <c r="E157" s="108" t="s">
        <v>663</v>
      </c>
      <c r="F157" s="105">
        <v>2225</v>
      </c>
      <c r="G157" s="90"/>
      <c r="H157" s="67">
        <f t="shared" si="5"/>
        <v>0</v>
      </c>
      <c r="I157" s="87" t="str">
        <f t="shared" si="4"/>
        <v>M</v>
      </c>
      <c r="J157" s="85" t="s">
        <v>665</v>
      </c>
      <c r="K157" s="91"/>
    </row>
    <row r="158" spans="1:11" ht="12.75">
      <c r="A158" s="95"/>
      <c r="B158" s="100"/>
      <c r="C158" s="84"/>
      <c r="D158" s="105" t="s">
        <v>490</v>
      </c>
      <c r="E158" s="108"/>
      <c r="F158" s="105"/>
      <c r="G158" s="90"/>
      <c r="H158" s="67">
        <f t="shared" si="5"/>
      </c>
      <c r="I158" s="87">
        <f t="shared" si="4"/>
      </c>
      <c r="J158" s="85"/>
      <c r="K158" s="91"/>
    </row>
    <row r="159" spans="1:11" ht="12.75">
      <c r="A159" s="95">
        <v>107</v>
      </c>
      <c r="B159" s="100" t="s">
        <v>366</v>
      </c>
      <c r="C159" s="84"/>
      <c r="D159" s="100" t="s">
        <v>546</v>
      </c>
      <c r="E159" s="108" t="s">
        <v>663</v>
      </c>
      <c r="F159" s="105">
        <v>258</v>
      </c>
      <c r="G159" s="90"/>
      <c r="H159" s="67">
        <f t="shared" si="5"/>
        <v>0</v>
      </c>
      <c r="I159" s="87" t="str">
        <f t="shared" si="4"/>
        <v>M</v>
      </c>
      <c r="J159" s="85" t="s">
        <v>665</v>
      </c>
      <c r="K159" s="91"/>
    </row>
    <row r="160" spans="1:11" ht="12.75">
      <c r="A160" s="95"/>
      <c r="B160" s="100"/>
      <c r="C160" s="84"/>
      <c r="D160" s="105" t="s">
        <v>490</v>
      </c>
      <c r="E160" s="108"/>
      <c r="F160" s="105"/>
      <c r="G160" s="90"/>
      <c r="H160" s="67">
        <f t="shared" si="5"/>
      </c>
      <c r="I160" s="87">
        <f t="shared" si="4"/>
      </c>
      <c r="J160" s="85"/>
      <c r="K160" s="91"/>
    </row>
    <row r="161" spans="1:11" ht="12.75">
      <c r="A161" s="95">
        <v>108</v>
      </c>
      <c r="B161" s="100" t="s">
        <v>367</v>
      </c>
      <c r="C161" s="84"/>
      <c r="D161" s="100" t="s">
        <v>547</v>
      </c>
      <c r="E161" s="108" t="s">
        <v>663</v>
      </c>
      <c r="F161" s="105">
        <v>750</v>
      </c>
      <c r="G161" s="90"/>
      <c r="H161" s="67">
        <f t="shared" si="5"/>
        <v>0</v>
      </c>
      <c r="I161" s="87" t="str">
        <f t="shared" si="4"/>
        <v>M</v>
      </c>
      <c r="J161" s="85" t="s">
        <v>665</v>
      </c>
      <c r="K161" s="91"/>
    </row>
    <row r="162" spans="1:11" ht="12.75">
      <c r="A162" s="95"/>
      <c r="B162" s="100"/>
      <c r="C162" s="84"/>
      <c r="D162" s="105" t="s">
        <v>490</v>
      </c>
      <c r="E162" s="108"/>
      <c r="F162" s="105"/>
      <c r="G162" s="90"/>
      <c r="H162" s="67">
        <f t="shared" si="5"/>
      </c>
      <c r="I162" s="87">
        <f t="shared" si="4"/>
      </c>
      <c r="J162" s="85"/>
      <c r="K162" s="91"/>
    </row>
    <row r="163" spans="1:11" ht="12.75">
      <c r="A163" s="95">
        <v>109</v>
      </c>
      <c r="B163" s="100" t="s">
        <v>368</v>
      </c>
      <c r="C163" s="84"/>
      <c r="D163" s="100" t="s">
        <v>548</v>
      </c>
      <c r="E163" s="108" t="s">
        <v>663</v>
      </c>
      <c r="F163" s="105">
        <v>1562</v>
      </c>
      <c r="G163" s="90"/>
      <c r="H163" s="67">
        <f t="shared" si="5"/>
        <v>0</v>
      </c>
      <c r="I163" s="87" t="str">
        <f t="shared" si="4"/>
        <v>M</v>
      </c>
      <c r="J163" s="85" t="s">
        <v>665</v>
      </c>
      <c r="K163" s="91"/>
    </row>
    <row r="164" spans="1:11" ht="12.75">
      <c r="A164" s="95"/>
      <c r="B164" s="100"/>
      <c r="C164" s="84"/>
      <c r="D164" s="105" t="s">
        <v>490</v>
      </c>
      <c r="E164" s="108"/>
      <c r="F164" s="105"/>
      <c r="G164" s="90"/>
      <c r="H164" s="67">
        <f t="shared" si="5"/>
      </c>
      <c r="I164" s="87">
        <f t="shared" si="4"/>
      </c>
      <c r="J164" s="85"/>
      <c r="K164" s="91"/>
    </row>
    <row r="165" spans="1:11" ht="12.75">
      <c r="A165" s="95">
        <v>110</v>
      </c>
      <c r="B165" s="100" t="s">
        <v>369</v>
      </c>
      <c r="C165" s="84"/>
      <c r="D165" s="100" t="s">
        <v>549</v>
      </c>
      <c r="E165" s="108" t="s">
        <v>663</v>
      </c>
      <c r="F165" s="105">
        <v>142.5</v>
      </c>
      <c r="G165" s="90"/>
      <c r="H165" s="67">
        <f t="shared" si="5"/>
        <v>0</v>
      </c>
      <c r="I165" s="87" t="str">
        <f t="shared" si="4"/>
        <v>M</v>
      </c>
      <c r="J165" s="85" t="s">
        <v>665</v>
      </c>
      <c r="K165" s="91"/>
    </row>
    <row r="166" spans="1:11" ht="12.75">
      <c r="A166" s="95"/>
      <c r="B166" s="100"/>
      <c r="C166" s="84"/>
      <c r="D166" s="105" t="s">
        <v>490</v>
      </c>
      <c r="E166" s="108"/>
      <c r="F166" s="105"/>
      <c r="G166" s="90"/>
      <c r="H166" s="67">
        <f t="shared" si="5"/>
      </c>
      <c r="I166" s="87">
        <f t="shared" si="4"/>
      </c>
      <c r="J166" s="85"/>
      <c r="K166" s="91"/>
    </row>
    <row r="167" spans="1:11" ht="12.75">
      <c r="A167" s="95">
        <v>111</v>
      </c>
      <c r="B167" s="100" t="s">
        <v>370</v>
      </c>
      <c r="C167" s="84"/>
      <c r="D167" s="100" t="s">
        <v>550</v>
      </c>
      <c r="E167" s="108" t="s">
        <v>663</v>
      </c>
      <c r="F167" s="105">
        <v>3000</v>
      </c>
      <c r="G167" s="90"/>
      <c r="H167" s="67">
        <f t="shared" si="5"/>
        <v>0</v>
      </c>
      <c r="I167" s="87" t="str">
        <f t="shared" si="4"/>
        <v>M</v>
      </c>
      <c r="J167" s="85" t="s">
        <v>665</v>
      </c>
      <c r="K167" s="91"/>
    </row>
    <row r="168" spans="1:11" ht="12.75">
      <c r="A168" s="95"/>
      <c r="B168" s="100"/>
      <c r="C168" s="84"/>
      <c r="D168" s="105" t="s">
        <v>490</v>
      </c>
      <c r="E168" s="108"/>
      <c r="F168" s="105"/>
      <c r="G168" s="90"/>
      <c r="H168" s="67">
        <f t="shared" si="5"/>
      </c>
      <c r="I168" s="87">
        <f t="shared" si="4"/>
      </c>
      <c r="J168" s="85"/>
      <c r="K168" s="91"/>
    </row>
    <row r="169" spans="1:11" ht="12.75">
      <c r="A169" s="95">
        <v>112</v>
      </c>
      <c r="B169" s="100" t="s">
        <v>371</v>
      </c>
      <c r="C169" s="84"/>
      <c r="D169" s="100" t="s">
        <v>551</v>
      </c>
      <c r="E169" s="108" t="s">
        <v>656</v>
      </c>
      <c r="F169" s="105">
        <v>50</v>
      </c>
      <c r="G169" s="90"/>
      <c r="H169" s="67">
        <f t="shared" si="5"/>
        <v>0</v>
      </c>
      <c r="I169" s="87" t="str">
        <f t="shared" si="4"/>
        <v>M</v>
      </c>
      <c r="J169" s="85" t="s">
        <v>665</v>
      </c>
      <c r="K169" s="91"/>
    </row>
    <row r="170" spans="1:11" ht="12.75">
      <c r="A170" s="95"/>
      <c r="B170" s="100"/>
      <c r="C170" s="84"/>
      <c r="D170" s="105" t="s">
        <v>490</v>
      </c>
      <c r="E170" s="108"/>
      <c r="F170" s="105"/>
      <c r="G170" s="90"/>
      <c r="H170" s="67">
        <f t="shared" si="5"/>
      </c>
      <c r="I170" s="87">
        <f t="shared" si="4"/>
      </c>
      <c r="J170" s="85"/>
      <c r="K170" s="91"/>
    </row>
    <row r="171" spans="1:11" ht="12.75">
      <c r="A171" s="95">
        <v>113</v>
      </c>
      <c r="B171" s="100" t="s">
        <v>372</v>
      </c>
      <c r="C171" s="84"/>
      <c r="D171" s="100" t="s">
        <v>552</v>
      </c>
      <c r="E171" s="108" t="s">
        <v>656</v>
      </c>
      <c r="F171" s="105">
        <v>50</v>
      </c>
      <c r="G171" s="90"/>
      <c r="H171" s="67">
        <f t="shared" si="5"/>
        <v>0</v>
      </c>
      <c r="I171" s="87" t="str">
        <f t="shared" si="4"/>
        <v>M</v>
      </c>
      <c r="J171" s="85" t="s">
        <v>665</v>
      </c>
      <c r="K171" s="91"/>
    </row>
    <row r="172" spans="1:11" ht="12.75">
      <c r="A172" s="95"/>
      <c r="B172" s="100"/>
      <c r="C172" s="84"/>
      <c r="D172" s="105" t="s">
        <v>490</v>
      </c>
      <c r="E172" s="108"/>
      <c r="F172" s="105"/>
      <c r="G172" s="90"/>
      <c r="H172" s="67">
        <f t="shared" si="5"/>
      </c>
      <c r="I172" s="87">
        <f t="shared" si="4"/>
      </c>
      <c r="J172" s="85"/>
      <c r="K172" s="91"/>
    </row>
    <row r="173" spans="1:11" ht="12.75">
      <c r="A173" s="95">
        <v>114</v>
      </c>
      <c r="B173" s="100" t="s">
        <v>373</v>
      </c>
      <c r="C173" s="84"/>
      <c r="D173" s="100" t="s">
        <v>553</v>
      </c>
      <c r="E173" s="108" t="s">
        <v>656</v>
      </c>
      <c r="F173" s="105">
        <v>40</v>
      </c>
      <c r="G173" s="90"/>
      <c r="H173" s="67">
        <f t="shared" si="5"/>
        <v>0</v>
      </c>
      <c r="I173" s="87" t="str">
        <f t="shared" si="4"/>
        <v>M</v>
      </c>
      <c r="J173" s="85" t="s">
        <v>665</v>
      </c>
      <c r="K173" s="91"/>
    </row>
    <row r="174" spans="1:11" ht="12.75">
      <c r="A174" s="95"/>
      <c r="B174" s="100"/>
      <c r="C174" s="84"/>
      <c r="D174" s="105" t="s">
        <v>490</v>
      </c>
      <c r="E174" s="108"/>
      <c r="F174" s="105"/>
      <c r="G174" s="90"/>
      <c r="H174" s="67">
        <f t="shared" si="5"/>
      </c>
      <c r="I174" s="87">
        <f t="shared" si="4"/>
      </c>
      <c r="J174" s="85"/>
      <c r="K174" s="91"/>
    </row>
    <row r="175" spans="1:11" ht="31.5">
      <c r="A175" s="95">
        <v>115</v>
      </c>
      <c r="B175" s="100" t="s">
        <v>374</v>
      </c>
      <c r="C175" s="84"/>
      <c r="D175" s="100" t="s">
        <v>554</v>
      </c>
      <c r="E175" s="108" t="s">
        <v>656</v>
      </c>
      <c r="F175" s="105">
        <v>20</v>
      </c>
      <c r="G175" s="90"/>
      <c r="H175" s="67">
        <f t="shared" si="5"/>
        <v>0</v>
      </c>
      <c r="I175" s="87" t="str">
        <f t="shared" si="4"/>
        <v>M</v>
      </c>
      <c r="J175" s="85" t="s">
        <v>665</v>
      </c>
      <c r="K175" s="91"/>
    </row>
    <row r="176" spans="1:11" ht="12.75">
      <c r="A176" s="95"/>
      <c r="B176" s="100"/>
      <c r="C176" s="84"/>
      <c r="D176" s="105" t="s">
        <v>490</v>
      </c>
      <c r="E176" s="108"/>
      <c r="F176" s="105"/>
      <c r="G176" s="90"/>
      <c r="H176" s="67">
        <f t="shared" si="5"/>
      </c>
      <c r="I176" s="87">
        <f t="shared" si="4"/>
      </c>
      <c r="J176" s="85"/>
      <c r="K176" s="91"/>
    </row>
    <row r="177" spans="1:11" ht="21">
      <c r="A177" s="95">
        <v>116</v>
      </c>
      <c r="B177" s="100" t="s">
        <v>375</v>
      </c>
      <c r="C177" s="84"/>
      <c r="D177" s="100" t="s">
        <v>555</v>
      </c>
      <c r="E177" s="108" t="s">
        <v>656</v>
      </c>
      <c r="F177" s="105">
        <v>30</v>
      </c>
      <c r="G177" s="90"/>
      <c r="H177" s="67">
        <f t="shared" si="5"/>
        <v>0</v>
      </c>
      <c r="I177" s="87" t="str">
        <f t="shared" si="4"/>
        <v>M</v>
      </c>
      <c r="J177" s="85" t="s">
        <v>665</v>
      </c>
      <c r="K177" s="91"/>
    </row>
    <row r="178" spans="1:11" ht="12.75">
      <c r="A178" s="95"/>
      <c r="B178" s="100"/>
      <c r="C178" s="84"/>
      <c r="D178" s="105" t="s">
        <v>490</v>
      </c>
      <c r="E178" s="108"/>
      <c r="F178" s="105"/>
      <c r="G178" s="90"/>
      <c r="H178" s="67">
        <f t="shared" si="5"/>
      </c>
      <c r="I178" s="87">
        <f t="shared" si="4"/>
      </c>
      <c r="J178" s="85"/>
      <c r="K178" s="91"/>
    </row>
    <row r="179" spans="1:11" ht="12.75">
      <c r="A179" s="95">
        <v>117</v>
      </c>
      <c r="B179" s="100" t="s">
        <v>376</v>
      </c>
      <c r="C179" s="84"/>
      <c r="D179" s="100" t="s">
        <v>556</v>
      </c>
      <c r="E179" s="108" t="s">
        <v>656</v>
      </c>
      <c r="F179" s="105">
        <v>520</v>
      </c>
      <c r="G179" s="90"/>
      <c r="H179" s="67">
        <f t="shared" si="5"/>
        <v>0</v>
      </c>
      <c r="I179" s="87" t="str">
        <f t="shared" si="4"/>
        <v>M</v>
      </c>
      <c r="J179" s="85" t="s">
        <v>738</v>
      </c>
      <c r="K179" s="91"/>
    </row>
    <row r="180" spans="1:11" ht="12.75">
      <c r="A180" s="95"/>
      <c r="B180" s="100"/>
      <c r="C180" s="84"/>
      <c r="D180" s="105" t="s">
        <v>490</v>
      </c>
      <c r="E180" s="108"/>
      <c r="F180" s="105"/>
      <c r="G180" s="90"/>
      <c r="H180" s="67">
        <f t="shared" si="5"/>
      </c>
      <c r="I180" s="87">
        <f t="shared" si="4"/>
      </c>
      <c r="J180" s="85"/>
      <c r="K180" s="91"/>
    </row>
    <row r="181" spans="1:11" ht="12.75">
      <c r="A181" s="95">
        <v>118</v>
      </c>
      <c r="B181" s="100" t="s">
        <v>377</v>
      </c>
      <c r="C181" s="84"/>
      <c r="D181" s="100" t="s">
        <v>557</v>
      </c>
      <c r="E181" s="108" t="s">
        <v>655</v>
      </c>
      <c r="F181" s="105">
        <v>1</v>
      </c>
      <c r="G181" s="90"/>
      <c r="H181" s="67">
        <f t="shared" si="5"/>
        <v>0</v>
      </c>
      <c r="I181" s="87" t="str">
        <f aca="true" t="shared" si="6" ref="I181:I200">IF(E181&lt;&gt;"","M","")</f>
        <v>M</v>
      </c>
      <c r="J181" s="85" t="s">
        <v>738</v>
      </c>
      <c r="K181" s="91"/>
    </row>
    <row r="182" spans="1:11" ht="12.75">
      <c r="A182" s="95"/>
      <c r="B182" s="100"/>
      <c r="C182" s="84"/>
      <c r="D182" s="105" t="s">
        <v>490</v>
      </c>
      <c r="E182" s="108"/>
      <c r="F182" s="105"/>
      <c r="G182" s="90"/>
      <c r="H182" s="67">
        <f t="shared" si="5"/>
      </c>
      <c r="I182" s="87">
        <f t="shared" si="6"/>
      </c>
      <c r="J182" s="85"/>
      <c r="K182" s="91"/>
    </row>
    <row r="183" spans="1:11" ht="12.75">
      <c r="A183" s="95">
        <v>119</v>
      </c>
      <c r="B183" s="100" t="s">
        <v>378</v>
      </c>
      <c r="C183" s="84"/>
      <c r="D183" s="100" t="s">
        <v>558</v>
      </c>
      <c r="E183" s="108" t="s">
        <v>656</v>
      </c>
      <c r="F183" s="105">
        <v>444</v>
      </c>
      <c r="G183" s="90"/>
      <c r="H183" s="67">
        <f t="shared" si="5"/>
        <v>0</v>
      </c>
      <c r="I183" s="87" t="str">
        <f t="shared" si="6"/>
        <v>M</v>
      </c>
      <c r="J183" s="85" t="s">
        <v>738</v>
      </c>
      <c r="K183" s="91"/>
    </row>
    <row r="184" spans="1:11" ht="12.75">
      <c r="A184" s="95"/>
      <c r="B184" s="100"/>
      <c r="C184" s="84"/>
      <c r="D184" s="105" t="s">
        <v>490</v>
      </c>
      <c r="E184" s="108"/>
      <c r="F184" s="105"/>
      <c r="G184" s="90"/>
      <c r="H184" s="67">
        <f t="shared" si="5"/>
      </c>
      <c r="I184" s="87">
        <f t="shared" si="6"/>
      </c>
      <c r="J184" s="85"/>
      <c r="K184" s="91"/>
    </row>
    <row r="185" spans="1:11" ht="12.75">
      <c r="A185" s="95">
        <v>120</v>
      </c>
      <c r="B185" s="100" t="s">
        <v>379</v>
      </c>
      <c r="C185" s="84"/>
      <c r="D185" s="100" t="s">
        <v>559</v>
      </c>
      <c r="E185" s="108" t="s">
        <v>664</v>
      </c>
      <c r="F185" s="105">
        <v>17316</v>
      </c>
      <c r="G185" s="90"/>
      <c r="H185" s="67">
        <f t="shared" si="5"/>
        <v>0</v>
      </c>
      <c r="I185" s="87" t="str">
        <f t="shared" si="6"/>
        <v>M</v>
      </c>
      <c r="J185" s="85" t="s">
        <v>738</v>
      </c>
      <c r="K185" s="91"/>
    </row>
    <row r="186" spans="1:11" ht="12.75">
      <c r="A186" s="95"/>
      <c r="B186" s="100"/>
      <c r="C186" s="84"/>
      <c r="D186" s="105" t="s">
        <v>490</v>
      </c>
      <c r="E186" s="108"/>
      <c r="F186" s="105"/>
      <c r="G186" s="90"/>
      <c r="H186" s="67">
        <f t="shared" si="5"/>
      </c>
      <c r="I186" s="87">
        <f t="shared" si="6"/>
      </c>
      <c r="J186" s="85"/>
      <c r="K186" s="91"/>
    </row>
    <row r="187" spans="1:11" ht="12.75">
      <c r="A187" s="95">
        <v>121</v>
      </c>
      <c r="B187" s="100" t="s">
        <v>380</v>
      </c>
      <c r="C187" s="84"/>
      <c r="D187" s="100" t="s">
        <v>560</v>
      </c>
      <c r="E187" s="108" t="s">
        <v>655</v>
      </c>
      <c r="F187" s="105">
        <v>1</v>
      </c>
      <c r="G187" s="90"/>
      <c r="H187" s="67">
        <f t="shared" si="5"/>
        <v>0</v>
      </c>
      <c r="I187" s="87" t="str">
        <f t="shared" si="6"/>
        <v>M</v>
      </c>
      <c r="J187" s="85" t="s">
        <v>738</v>
      </c>
      <c r="K187" s="91"/>
    </row>
    <row r="188" spans="1:11" ht="12.75">
      <c r="A188" s="95"/>
      <c r="B188" s="100"/>
      <c r="C188" s="84"/>
      <c r="D188" s="105" t="s">
        <v>490</v>
      </c>
      <c r="E188" s="108"/>
      <c r="F188" s="105"/>
      <c r="G188" s="90"/>
      <c r="H188" s="67">
        <f t="shared" si="5"/>
      </c>
      <c r="I188" s="87">
        <f t="shared" si="6"/>
      </c>
      <c r="J188" s="85"/>
      <c r="K188" s="91"/>
    </row>
    <row r="189" spans="1:11" ht="12.75">
      <c r="A189" s="95">
        <v>122</v>
      </c>
      <c r="B189" s="100" t="s">
        <v>381</v>
      </c>
      <c r="C189" s="84"/>
      <c r="D189" s="100" t="s">
        <v>561</v>
      </c>
      <c r="E189" s="108" t="s">
        <v>656</v>
      </c>
      <c r="F189" s="105">
        <v>276</v>
      </c>
      <c r="G189" s="90"/>
      <c r="H189" s="67">
        <f t="shared" si="5"/>
        <v>0</v>
      </c>
      <c r="I189" s="87" t="str">
        <f t="shared" si="6"/>
        <v>M</v>
      </c>
      <c r="J189" s="85" t="s">
        <v>738</v>
      </c>
      <c r="K189" s="91"/>
    </row>
    <row r="190" spans="1:11" ht="12.75">
      <c r="A190" s="95"/>
      <c r="B190" s="100"/>
      <c r="C190" s="84"/>
      <c r="D190" s="105" t="s">
        <v>490</v>
      </c>
      <c r="E190" s="108"/>
      <c r="F190" s="105"/>
      <c r="G190" s="90"/>
      <c r="H190" s="67">
        <f t="shared" si="5"/>
      </c>
      <c r="I190" s="87">
        <f t="shared" si="6"/>
      </c>
      <c r="J190" s="85"/>
      <c r="K190" s="91"/>
    </row>
    <row r="191" spans="1:11" ht="21">
      <c r="A191" s="95">
        <v>123</v>
      </c>
      <c r="B191" s="100" t="s">
        <v>382</v>
      </c>
      <c r="C191" s="84"/>
      <c r="D191" s="100" t="s">
        <v>562</v>
      </c>
      <c r="E191" s="108" t="s">
        <v>656</v>
      </c>
      <c r="F191" s="105">
        <v>276</v>
      </c>
      <c r="G191" s="90"/>
      <c r="H191" s="67">
        <f t="shared" si="5"/>
        <v>0</v>
      </c>
      <c r="I191" s="87" t="str">
        <f t="shared" si="6"/>
        <v>M</v>
      </c>
      <c r="J191" s="85" t="s">
        <v>738</v>
      </c>
      <c r="K191" s="91"/>
    </row>
    <row r="192" spans="1:11" ht="12.75">
      <c r="A192" s="95"/>
      <c r="B192" s="100"/>
      <c r="C192" s="84"/>
      <c r="D192" s="105" t="s">
        <v>490</v>
      </c>
      <c r="E192" s="108"/>
      <c r="F192" s="105"/>
      <c r="G192" s="90"/>
      <c r="H192" s="67">
        <f t="shared" si="5"/>
      </c>
      <c r="I192" s="87">
        <f t="shared" si="6"/>
      </c>
      <c r="J192" s="85"/>
      <c r="K192" s="91"/>
    </row>
    <row r="193" spans="1:11" ht="21">
      <c r="A193" s="95">
        <v>124</v>
      </c>
      <c r="B193" s="100" t="s">
        <v>383</v>
      </c>
      <c r="C193" s="84"/>
      <c r="D193" s="100" t="s">
        <v>563</v>
      </c>
      <c r="E193" s="108" t="s">
        <v>664</v>
      </c>
      <c r="F193" s="105">
        <v>26900</v>
      </c>
      <c r="G193" s="90"/>
      <c r="H193" s="67">
        <f t="shared" si="5"/>
        <v>0</v>
      </c>
      <c r="I193" s="87" t="str">
        <f t="shared" si="6"/>
        <v>M</v>
      </c>
      <c r="J193" s="85" t="s">
        <v>738</v>
      </c>
      <c r="K193" s="91"/>
    </row>
    <row r="194" spans="1:11" ht="12.75">
      <c r="A194" s="95"/>
      <c r="B194" s="100"/>
      <c r="C194" s="84"/>
      <c r="D194" s="105" t="s">
        <v>490</v>
      </c>
      <c r="E194" s="108"/>
      <c r="F194" s="105"/>
      <c r="G194" s="90"/>
      <c r="H194" s="67">
        <f t="shared" si="5"/>
      </c>
      <c r="I194" s="87">
        <f t="shared" si="6"/>
      </c>
      <c r="J194" s="85"/>
      <c r="K194" s="91"/>
    </row>
    <row r="195" spans="1:11" ht="12.75">
      <c r="A195" s="95">
        <v>125</v>
      </c>
      <c r="B195" s="100" t="s">
        <v>384</v>
      </c>
      <c r="C195" s="84"/>
      <c r="D195" s="100" t="s">
        <v>564</v>
      </c>
      <c r="E195" s="108" t="s">
        <v>658</v>
      </c>
      <c r="F195" s="105">
        <v>928</v>
      </c>
      <c r="G195" s="90"/>
      <c r="H195" s="67">
        <f t="shared" si="5"/>
        <v>0</v>
      </c>
      <c r="I195" s="87" t="str">
        <f t="shared" si="6"/>
        <v>M</v>
      </c>
      <c r="J195" s="85" t="s">
        <v>665</v>
      </c>
      <c r="K195" s="91"/>
    </row>
    <row r="196" spans="1:11" ht="12.75">
      <c r="A196" s="95"/>
      <c r="B196" s="100"/>
      <c r="C196" s="84"/>
      <c r="D196" s="105" t="s">
        <v>490</v>
      </c>
      <c r="E196" s="108"/>
      <c r="F196" s="105"/>
      <c r="G196" s="90"/>
      <c r="H196" s="67">
        <f t="shared" si="5"/>
      </c>
      <c r="I196" s="87">
        <f t="shared" si="6"/>
      </c>
      <c r="J196" s="85"/>
      <c r="K196" s="91"/>
    </row>
    <row r="197" spans="1:11" ht="12.75">
      <c r="A197" s="95">
        <v>126</v>
      </c>
      <c r="B197" s="100" t="s">
        <v>385</v>
      </c>
      <c r="C197" s="84"/>
      <c r="D197" s="100" t="s">
        <v>565</v>
      </c>
      <c r="E197" s="108" t="s">
        <v>658</v>
      </c>
      <c r="F197" s="105">
        <v>301.84</v>
      </c>
      <c r="G197" s="90"/>
      <c r="H197" s="67">
        <f t="shared" si="5"/>
        <v>0</v>
      </c>
      <c r="I197" s="87" t="str">
        <f t="shared" si="6"/>
        <v>M</v>
      </c>
      <c r="J197" s="85" t="s">
        <v>665</v>
      </c>
      <c r="K197" s="91"/>
    </row>
    <row r="198" spans="1:11" ht="12.75">
      <c r="A198" s="95"/>
      <c r="B198" s="100"/>
      <c r="C198" s="84"/>
      <c r="D198" s="105" t="s">
        <v>490</v>
      </c>
      <c r="E198" s="108"/>
      <c r="F198" s="105"/>
      <c r="G198" s="90"/>
      <c r="H198" s="67">
        <f t="shared" si="5"/>
      </c>
      <c r="I198" s="87">
        <f t="shared" si="6"/>
      </c>
      <c r="J198" s="85"/>
      <c r="K198" s="91"/>
    </row>
    <row r="199" spans="1:11" ht="12.75">
      <c r="A199" s="95">
        <v>127</v>
      </c>
      <c r="B199" s="100" t="s">
        <v>386</v>
      </c>
      <c r="C199" s="84"/>
      <c r="D199" s="100" t="s">
        <v>566</v>
      </c>
      <c r="E199" s="108" t="s">
        <v>658</v>
      </c>
      <c r="F199" s="105">
        <v>813.19</v>
      </c>
      <c r="G199" s="90"/>
      <c r="H199" s="67">
        <f t="shared" si="5"/>
        <v>0</v>
      </c>
      <c r="I199" s="87" t="str">
        <f t="shared" si="6"/>
        <v>M</v>
      </c>
      <c r="J199" s="85" t="s">
        <v>665</v>
      </c>
      <c r="K199" s="91"/>
    </row>
    <row r="200" spans="1:11" ht="12.75">
      <c r="A200" s="95"/>
      <c r="B200" s="100"/>
      <c r="C200" s="84"/>
      <c r="D200" s="105" t="s">
        <v>490</v>
      </c>
      <c r="E200" s="108"/>
      <c r="F200" s="105"/>
      <c r="G200" s="90"/>
      <c r="H200" s="67">
        <f t="shared" si="5"/>
      </c>
      <c r="I200" s="87">
        <f t="shared" si="6"/>
      </c>
      <c r="J200" s="85"/>
      <c r="K200" s="91"/>
    </row>
    <row r="201" spans="1:10" ht="12.75">
      <c r="A201" s="95">
        <v>128</v>
      </c>
      <c r="B201" s="100" t="s">
        <v>387</v>
      </c>
      <c r="C201" s="84"/>
      <c r="D201" s="100" t="s">
        <v>567</v>
      </c>
      <c r="E201" s="108" t="s">
        <v>658</v>
      </c>
      <c r="F201" s="105">
        <v>928</v>
      </c>
      <c r="G201" s="90"/>
      <c r="H201" s="67">
        <f aca="true" t="shared" si="7" ref="H201:H221">+IF(AND(F201="",G201=""),"",ROUND(G201,2)*F201)</f>
        <v>0</v>
      </c>
      <c r="I201" s="87" t="str">
        <f aca="true" t="shared" si="8" ref="I201:I221">IF(E201&lt;&gt;"","M","")</f>
        <v>M</v>
      </c>
      <c r="J201" s="85" t="s">
        <v>665</v>
      </c>
    </row>
    <row r="202" spans="1:10" ht="12.75">
      <c r="A202" s="95"/>
      <c r="B202" s="100"/>
      <c r="C202" s="84"/>
      <c r="D202" s="105" t="s">
        <v>490</v>
      </c>
      <c r="E202" s="108"/>
      <c r="F202" s="105"/>
      <c r="G202" s="90"/>
      <c r="H202" s="67">
        <f t="shared" si="7"/>
      </c>
      <c r="I202" s="87">
        <f t="shared" si="8"/>
      </c>
      <c r="J202" s="85"/>
    </row>
    <row r="203" spans="1:10" ht="12.75">
      <c r="A203" s="95">
        <v>129</v>
      </c>
      <c r="B203" s="100" t="s">
        <v>388</v>
      </c>
      <c r="C203" s="84"/>
      <c r="D203" s="100" t="s">
        <v>568</v>
      </c>
      <c r="E203" s="108" t="s">
        <v>658</v>
      </c>
      <c r="F203" s="105">
        <v>410</v>
      </c>
      <c r="G203" s="90"/>
      <c r="H203" s="67">
        <f t="shared" si="7"/>
        <v>0</v>
      </c>
      <c r="I203" s="87" t="str">
        <f t="shared" si="8"/>
        <v>M</v>
      </c>
      <c r="J203" s="85" t="s">
        <v>665</v>
      </c>
    </row>
    <row r="204" spans="1:10" ht="12.75">
      <c r="A204" s="95"/>
      <c r="B204" s="100"/>
      <c r="C204" s="84"/>
      <c r="D204" s="105" t="s">
        <v>490</v>
      </c>
      <c r="E204" s="108"/>
      <c r="F204" s="105"/>
      <c r="G204" s="90"/>
      <c r="H204" s="67">
        <f t="shared" si="7"/>
      </c>
      <c r="I204" s="87">
        <f t="shared" si="8"/>
      </c>
      <c r="J204" s="85"/>
    </row>
    <row r="205" spans="1:10" ht="12.75">
      <c r="A205" s="95">
        <v>130</v>
      </c>
      <c r="B205" s="100" t="s">
        <v>389</v>
      </c>
      <c r="C205" s="84"/>
      <c r="D205" s="100" t="s">
        <v>569</v>
      </c>
      <c r="E205" s="108" t="s">
        <v>658</v>
      </c>
      <c r="F205" s="105">
        <v>210</v>
      </c>
      <c r="G205" s="90"/>
      <c r="H205" s="67">
        <f t="shared" si="7"/>
        <v>0</v>
      </c>
      <c r="I205" s="87" t="str">
        <f t="shared" si="8"/>
        <v>M</v>
      </c>
      <c r="J205" s="85" t="s">
        <v>665</v>
      </c>
    </row>
    <row r="206" spans="1:10" ht="12.75">
      <c r="A206" s="95"/>
      <c r="B206" s="100"/>
      <c r="C206" s="84"/>
      <c r="D206" s="105" t="s">
        <v>490</v>
      </c>
      <c r="E206" s="108"/>
      <c r="F206" s="105"/>
      <c r="G206" s="90"/>
      <c r="H206" s="67">
        <f t="shared" si="7"/>
      </c>
      <c r="I206" s="87">
        <f t="shared" si="8"/>
      </c>
      <c r="J206" s="85"/>
    </row>
    <row r="207" spans="1:10" ht="12.75">
      <c r="A207" s="95">
        <v>131</v>
      </c>
      <c r="B207" s="100" t="s">
        <v>390</v>
      </c>
      <c r="C207" s="84"/>
      <c r="D207" s="100" t="s">
        <v>570</v>
      </c>
      <c r="E207" s="108" t="s">
        <v>658</v>
      </c>
      <c r="F207" s="105">
        <v>50</v>
      </c>
      <c r="G207" s="90"/>
      <c r="H207" s="67">
        <f t="shared" si="7"/>
        <v>0</v>
      </c>
      <c r="I207" s="87" t="str">
        <f t="shared" si="8"/>
        <v>M</v>
      </c>
      <c r="J207" s="85" t="s">
        <v>665</v>
      </c>
    </row>
    <row r="208" spans="1:10" ht="12.75">
      <c r="A208" s="95"/>
      <c r="B208" s="100"/>
      <c r="C208" s="84"/>
      <c r="D208" s="105" t="s">
        <v>490</v>
      </c>
      <c r="E208" s="108"/>
      <c r="F208" s="105"/>
      <c r="G208" s="90"/>
      <c r="H208" s="67">
        <f t="shared" si="7"/>
      </c>
      <c r="I208" s="87">
        <f t="shared" si="8"/>
      </c>
      <c r="J208" s="85"/>
    </row>
    <row r="209" spans="1:10" ht="21">
      <c r="A209" s="95">
        <v>132</v>
      </c>
      <c r="B209" s="100" t="s">
        <v>391</v>
      </c>
      <c r="C209" s="84"/>
      <c r="D209" s="100" t="s">
        <v>571</v>
      </c>
      <c r="E209" s="108" t="s">
        <v>658</v>
      </c>
      <c r="F209" s="105">
        <v>330</v>
      </c>
      <c r="G209" s="90"/>
      <c r="H209" s="67">
        <f t="shared" si="7"/>
        <v>0</v>
      </c>
      <c r="I209" s="87" t="str">
        <f t="shared" si="8"/>
        <v>M</v>
      </c>
      <c r="J209" s="85" t="s">
        <v>665</v>
      </c>
    </row>
    <row r="210" spans="1:10" ht="12.75">
      <c r="A210" s="95"/>
      <c r="B210" s="100"/>
      <c r="C210" s="84"/>
      <c r="D210" s="105" t="s">
        <v>490</v>
      </c>
      <c r="E210" s="108"/>
      <c r="F210" s="105"/>
      <c r="G210" s="90"/>
      <c r="H210" s="67">
        <f t="shared" si="7"/>
      </c>
      <c r="I210" s="87">
        <f t="shared" si="8"/>
      </c>
      <c r="J210" s="85"/>
    </row>
    <row r="211" spans="1:10" ht="12.75">
      <c r="A211" s="95">
        <v>133</v>
      </c>
      <c r="B211" s="100" t="s">
        <v>392</v>
      </c>
      <c r="C211" s="84"/>
      <c r="D211" s="100" t="s">
        <v>572</v>
      </c>
      <c r="E211" s="108" t="s">
        <v>656</v>
      </c>
      <c r="F211" s="105">
        <v>150</v>
      </c>
      <c r="G211" s="90"/>
      <c r="H211" s="67">
        <f t="shared" si="7"/>
        <v>0</v>
      </c>
      <c r="I211" s="87" t="str">
        <f t="shared" si="8"/>
        <v>M</v>
      </c>
      <c r="J211" s="85" t="s">
        <v>665</v>
      </c>
    </row>
    <row r="212" spans="1:10" ht="12.75">
      <c r="A212" s="95"/>
      <c r="B212" s="100"/>
      <c r="C212" s="84"/>
      <c r="D212" s="105" t="s">
        <v>490</v>
      </c>
      <c r="E212" s="108"/>
      <c r="F212" s="105"/>
      <c r="G212" s="90"/>
      <c r="H212" s="67">
        <f t="shared" si="7"/>
      </c>
      <c r="I212" s="87">
        <f t="shared" si="8"/>
      </c>
      <c r="J212" s="85"/>
    </row>
    <row r="213" spans="1:10" ht="21">
      <c r="A213" s="95">
        <v>134</v>
      </c>
      <c r="B213" s="100" t="s">
        <v>393</v>
      </c>
      <c r="C213" s="84"/>
      <c r="D213" s="100" t="s">
        <v>573</v>
      </c>
      <c r="E213" s="108" t="s">
        <v>660</v>
      </c>
      <c r="F213" s="105">
        <v>62.38</v>
      </c>
      <c r="G213" s="90"/>
      <c r="H213" s="67">
        <f t="shared" si="7"/>
        <v>0</v>
      </c>
      <c r="I213" s="87" t="str">
        <f t="shared" si="8"/>
        <v>M</v>
      </c>
      <c r="J213" s="85" t="s">
        <v>665</v>
      </c>
    </row>
    <row r="214" spans="1:10" ht="12.75">
      <c r="A214" s="95"/>
      <c r="B214" s="100"/>
      <c r="C214" s="84"/>
      <c r="D214" s="105" t="s">
        <v>490</v>
      </c>
      <c r="E214" s="108"/>
      <c r="F214" s="105"/>
      <c r="G214" s="90"/>
      <c r="H214" s="67">
        <f t="shared" si="7"/>
      </c>
      <c r="I214" s="87">
        <f t="shared" si="8"/>
      </c>
      <c r="J214" s="85"/>
    </row>
    <row r="215" spans="1:10" ht="21">
      <c r="A215" s="95">
        <v>135</v>
      </c>
      <c r="B215" s="100" t="s">
        <v>394</v>
      </c>
      <c r="C215" s="84"/>
      <c r="D215" s="100" t="s">
        <v>574</v>
      </c>
      <c r="E215" s="108" t="s">
        <v>660</v>
      </c>
      <c r="F215" s="105">
        <v>559.67</v>
      </c>
      <c r="G215" s="90"/>
      <c r="H215" s="67">
        <f t="shared" si="7"/>
        <v>0</v>
      </c>
      <c r="I215" s="87" t="str">
        <f t="shared" si="8"/>
        <v>M</v>
      </c>
      <c r="J215" s="85" t="s">
        <v>665</v>
      </c>
    </row>
    <row r="216" spans="1:10" ht="12.75">
      <c r="A216" s="95"/>
      <c r="B216" s="100"/>
      <c r="C216" s="84"/>
      <c r="D216" s="105" t="s">
        <v>490</v>
      </c>
      <c r="E216" s="108"/>
      <c r="F216" s="105"/>
      <c r="G216" s="90"/>
      <c r="H216" s="67">
        <f t="shared" si="7"/>
      </c>
      <c r="I216" s="87">
        <f t="shared" si="8"/>
      </c>
      <c r="J216" s="85"/>
    </row>
    <row r="217" spans="1:10" ht="21">
      <c r="A217" s="95">
        <v>136</v>
      </c>
      <c r="B217" s="100" t="s">
        <v>395</v>
      </c>
      <c r="C217" s="84"/>
      <c r="D217" s="100" t="s">
        <v>575</v>
      </c>
      <c r="E217" s="108" t="s">
        <v>660</v>
      </c>
      <c r="F217" s="105">
        <v>222.62</v>
      </c>
      <c r="G217" s="90"/>
      <c r="H217" s="67">
        <f t="shared" si="7"/>
        <v>0</v>
      </c>
      <c r="I217" s="87" t="str">
        <f t="shared" si="8"/>
        <v>M</v>
      </c>
      <c r="J217" s="85" t="s">
        <v>665</v>
      </c>
    </row>
    <row r="218" spans="1:10" ht="12.75">
      <c r="A218" s="95"/>
      <c r="B218" s="100"/>
      <c r="C218" s="84"/>
      <c r="D218" s="105" t="s">
        <v>490</v>
      </c>
      <c r="E218" s="108"/>
      <c r="F218" s="105"/>
      <c r="G218" s="90"/>
      <c r="H218" s="67">
        <f t="shared" si="7"/>
      </c>
      <c r="I218" s="87">
        <f t="shared" si="8"/>
      </c>
      <c r="J218" s="85"/>
    </row>
    <row r="219" spans="1:10" ht="12.75">
      <c r="A219" s="95">
        <v>137</v>
      </c>
      <c r="B219" s="100" t="s">
        <v>396</v>
      </c>
      <c r="C219" s="84"/>
      <c r="D219" s="100" t="s">
        <v>576</v>
      </c>
      <c r="E219" s="108" t="s">
        <v>660</v>
      </c>
      <c r="F219" s="105">
        <v>735.97</v>
      </c>
      <c r="G219" s="90"/>
      <c r="H219" s="67">
        <f t="shared" si="7"/>
        <v>0</v>
      </c>
      <c r="I219" s="87" t="str">
        <f t="shared" si="8"/>
        <v>M</v>
      </c>
      <c r="J219" s="85" t="s">
        <v>665</v>
      </c>
    </row>
    <row r="220" spans="1:10" ht="12.75">
      <c r="A220" s="95"/>
      <c r="B220" s="100"/>
      <c r="C220" s="84"/>
      <c r="D220" s="105" t="s">
        <v>490</v>
      </c>
      <c r="E220" s="108"/>
      <c r="F220" s="105"/>
      <c r="G220" s="90"/>
      <c r="H220" s="67">
        <f t="shared" si="7"/>
      </c>
      <c r="I220" s="87">
        <f t="shared" si="8"/>
      </c>
      <c r="J220" s="85"/>
    </row>
    <row r="221" spans="1:10" ht="12.75">
      <c r="A221" s="95">
        <v>138</v>
      </c>
      <c r="B221" s="100" t="s">
        <v>397</v>
      </c>
      <c r="C221" s="84"/>
      <c r="D221" s="100" t="s">
        <v>577</v>
      </c>
      <c r="E221" s="108" t="s">
        <v>660</v>
      </c>
      <c r="F221" s="105">
        <v>92.48</v>
      </c>
      <c r="G221" s="90"/>
      <c r="H221" s="67">
        <f t="shared" si="7"/>
        <v>0</v>
      </c>
      <c r="I221" s="87" t="str">
        <f t="shared" si="8"/>
        <v>M</v>
      </c>
      <c r="J221" s="85" t="s">
        <v>665</v>
      </c>
    </row>
    <row r="222" spans="1:10" ht="12.75">
      <c r="A222" s="95"/>
      <c r="B222" s="100"/>
      <c r="C222" s="84"/>
      <c r="D222" s="105" t="s">
        <v>490</v>
      </c>
      <c r="E222" s="108"/>
      <c r="F222" s="105"/>
      <c r="G222" s="90"/>
      <c r="H222" s="67">
        <f aca="true" t="shared" si="9" ref="H222:H259">+IF(AND(F222="",G222=""),"",ROUND(G222,2)*F222)</f>
      </c>
      <c r="I222" s="87">
        <f aca="true" t="shared" si="10" ref="I222:I259">IF(E222&lt;&gt;"","M","")</f>
      </c>
      <c r="J222" s="85"/>
    </row>
    <row r="223" spans="1:10" ht="12.75">
      <c r="A223" s="95">
        <v>139</v>
      </c>
      <c r="B223" s="100" t="s">
        <v>398</v>
      </c>
      <c r="C223" s="84"/>
      <c r="D223" s="100" t="s">
        <v>578</v>
      </c>
      <c r="E223" s="108" t="s">
        <v>660</v>
      </c>
      <c r="F223" s="105">
        <v>9</v>
      </c>
      <c r="G223" s="90"/>
      <c r="H223" s="67">
        <f t="shared" si="9"/>
        <v>0</v>
      </c>
      <c r="I223" s="87" t="str">
        <f t="shared" si="10"/>
        <v>M</v>
      </c>
      <c r="J223" s="85" t="s">
        <v>665</v>
      </c>
    </row>
    <row r="224" spans="1:10" ht="12.75">
      <c r="A224" s="95"/>
      <c r="B224" s="100"/>
      <c r="C224" s="84"/>
      <c r="D224" s="105" t="s">
        <v>490</v>
      </c>
      <c r="E224" s="108"/>
      <c r="F224" s="105"/>
      <c r="G224" s="90"/>
      <c r="H224" s="67">
        <f t="shared" si="9"/>
      </c>
      <c r="I224" s="87">
        <f t="shared" si="10"/>
      </c>
      <c r="J224" s="85"/>
    </row>
    <row r="225" spans="1:10" ht="31.5">
      <c r="A225" s="95">
        <v>140</v>
      </c>
      <c r="B225" s="100" t="s">
        <v>399</v>
      </c>
      <c r="C225" s="84"/>
      <c r="D225" s="100" t="s">
        <v>579</v>
      </c>
      <c r="E225" s="108" t="s">
        <v>660</v>
      </c>
      <c r="F225" s="105">
        <v>18.8</v>
      </c>
      <c r="G225" s="90"/>
      <c r="H225" s="67">
        <f t="shared" si="9"/>
        <v>0</v>
      </c>
      <c r="I225" s="87" t="str">
        <f t="shared" si="10"/>
        <v>M</v>
      </c>
      <c r="J225" s="85" t="s">
        <v>665</v>
      </c>
    </row>
    <row r="226" spans="1:10" ht="12.75">
      <c r="A226" s="95"/>
      <c r="B226" s="100"/>
      <c r="C226" s="84"/>
      <c r="D226" s="105" t="s">
        <v>490</v>
      </c>
      <c r="E226" s="108"/>
      <c r="F226" s="105"/>
      <c r="G226" s="90"/>
      <c r="H226" s="67">
        <f t="shared" si="9"/>
      </c>
      <c r="I226" s="87">
        <f t="shared" si="10"/>
      </c>
      <c r="J226" s="85"/>
    </row>
    <row r="227" spans="1:10" ht="12.75">
      <c r="A227" s="95">
        <v>141</v>
      </c>
      <c r="B227" s="100" t="s">
        <v>400</v>
      </c>
      <c r="C227" s="84"/>
      <c r="D227" s="100" t="s">
        <v>580</v>
      </c>
      <c r="E227" s="108" t="s">
        <v>664</v>
      </c>
      <c r="F227" s="105">
        <v>141575</v>
      </c>
      <c r="G227" s="90"/>
      <c r="H227" s="67">
        <f t="shared" si="9"/>
        <v>0</v>
      </c>
      <c r="I227" s="87" t="str">
        <f t="shared" si="10"/>
        <v>M</v>
      </c>
      <c r="J227" s="85" t="s">
        <v>665</v>
      </c>
    </row>
    <row r="228" spans="1:10" ht="12.75">
      <c r="A228" s="95"/>
      <c r="B228" s="100"/>
      <c r="C228" s="84"/>
      <c r="D228" s="105" t="s">
        <v>490</v>
      </c>
      <c r="E228" s="108"/>
      <c r="F228" s="105"/>
      <c r="G228" s="90"/>
      <c r="H228" s="67">
        <f t="shared" si="9"/>
      </c>
      <c r="I228" s="87">
        <f t="shared" si="10"/>
      </c>
      <c r="J228" s="85"/>
    </row>
    <row r="229" spans="1:10" ht="12.75">
      <c r="A229" s="95">
        <v>142</v>
      </c>
      <c r="B229" s="100" t="s">
        <v>401</v>
      </c>
      <c r="C229" s="84"/>
      <c r="D229" s="100" t="s">
        <v>581</v>
      </c>
      <c r="E229" s="108" t="s">
        <v>664</v>
      </c>
      <c r="F229" s="105">
        <v>1000</v>
      </c>
      <c r="G229" s="90"/>
      <c r="H229" s="67">
        <f t="shared" si="9"/>
        <v>0</v>
      </c>
      <c r="I229" s="87" t="str">
        <f t="shared" si="10"/>
        <v>M</v>
      </c>
      <c r="J229" s="85" t="s">
        <v>665</v>
      </c>
    </row>
    <row r="230" spans="1:10" ht="12.75">
      <c r="A230" s="95"/>
      <c r="B230" s="100"/>
      <c r="C230" s="84"/>
      <c r="D230" s="105" t="s">
        <v>490</v>
      </c>
      <c r="E230" s="108"/>
      <c r="F230" s="105"/>
      <c r="G230" s="90"/>
      <c r="H230" s="67">
        <f t="shared" si="9"/>
      </c>
      <c r="I230" s="87">
        <f t="shared" si="10"/>
      </c>
      <c r="J230" s="85"/>
    </row>
    <row r="231" spans="1:10" ht="12.75">
      <c r="A231" s="95">
        <v>143</v>
      </c>
      <c r="B231" s="100" t="s">
        <v>402</v>
      </c>
      <c r="C231" s="84"/>
      <c r="D231" s="100" t="s">
        <v>582</v>
      </c>
      <c r="E231" s="108" t="s">
        <v>658</v>
      </c>
      <c r="F231" s="105">
        <v>500</v>
      </c>
      <c r="G231" s="90"/>
      <c r="H231" s="67">
        <f t="shared" si="9"/>
        <v>0</v>
      </c>
      <c r="I231" s="87" t="str">
        <f t="shared" si="10"/>
        <v>M</v>
      </c>
      <c r="J231" s="85" t="s">
        <v>665</v>
      </c>
    </row>
    <row r="232" spans="1:10" ht="12.75">
      <c r="A232" s="95"/>
      <c r="B232" s="100"/>
      <c r="C232" s="84"/>
      <c r="D232" s="105" t="s">
        <v>490</v>
      </c>
      <c r="E232" s="108"/>
      <c r="F232" s="105"/>
      <c r="G232" s="90"/>
      <c r="H232" s="67">
        <f t="shared" si="9"/>
      </c>
      <c r="I232" s="87">
        <f t="shared" si="10"/>
      </c>
      <c r="J232" s="85"/>
    </row>
    <row r="233" spans="1:10" ht="12.75">
      <c r="A233" s="95">
        <v>144</v>
      </c>
      <c r="B233" s="100" t="s">
        <v>403</v>
      </c>
      <c r="C233" s="84"/>
      <c r="D233" s="100" t="s">
        <v>583</v>
      </c>
      <c r="E233" s="108" t="s">
        <v>657</v>
      </c>
      <c r="F233" s="105">
        <v>6</v>
      </c>
      <c r="G233" s="90"/>
      <c r="H233" s="67">
        <f t="shared" si="9"/>
        <v>0</v>
      </c>
      <c r="I233" s="87" t="str">
        <f t="shared" si="10"/>
        <v>M</v>
      </c>
      <c r="J233" s="85" t="s">
        <v>665</v>
      </c>
    </row>
    <row r="234" spans="1:10" ht="12.75">
      <c r="A234" s="95"/>
      <c r="B234" s="100"/>
      <c r="C234" s="84"/>
      <c r="D234" s="105" t="s">
        <v>490</v>
      </c>
      <c r="E234" s="108"/>
      <c r="F234" s="105"/>
      <c r="G234" s="90"/>
      <c r="H234" s="67">
        <f t="shared" si="9"/>
      </c>
      <c r="I234" s="87">
        <f t="shared" si="10"/>
      </c>
      <c r="J234" s="85"/>
    </row>
    <row r="235" spans="1:10" ht="12.75">
      <c r="A235" s="95">
        <v>145</v>
      </c>
      <c r="B235" s="100" t="s">
        <v>404</v>
      </c>
      <c r="C235" s="84"/>
      <c r="D235" s="100" t="s">
        <v>584</v>
      </c>
      <c r="E235" s="108" t="s">
        <v>660</v>
      </c>
      <c r="F235" s="105">
        <v>63</v>
      </c>
      <c r="G235" s="90"/>
      <c r="H235" s="67">
        <f t="shared" si="9"/>
        <v>0</v>
      </c>
      <c r="I235" s="87" t="str">
        <f t="shared" si="10"/>
        <v>M</v>
      </c>
      <c r="J235" s="85" t="s">
        <v>665</v>
      </c>
    </row>
    <row r="236" spans="1:10" ht="12.75">
      <c r="A236" s="95"/>
      <c r="B236" s="100"/>
      <c r="C236" s="84"/>
      <c r="D236" s="105" t="s">
        <v>490</v>
      </c>
      <c r="E236" s="108"/>
      <c r="F236" s="105"/>
      <c r="G236" s="90"/>
      <c r="H236" s="67">
        <f t="shared" si="9"/>
      </c>
      <c r="I236" s="87">
        <f t="shared" si="10"/>
      </c>
      <c r="J236" s="85"/>
    </row>
    <row r="237" spans="1:10" ht="12.75">
      <c r="A237" s="95">
        <v>146</v>
      </c>
      <c r="B237" s="100" t="s">
        <v>405</v>
      </c>
      <c r="C237" s="84"/>
      <c r="D237" s="100" t="s">
        <v>585</v>
      </c>
      <c r="E237" s="108" t="s">
        <v>658</v>
      </c>
      <c r="F237" s="105">
        <v>315</v>
      </c>
      <c r="G237" s="90"/>
      <c r="H237" s="67">
        <f t="shared" si="9"/>
        <v>0</v>
      </c>
      <c r="I237" s="87" t="str">
        <f t="shared" si="10"/>
        <v>M</v>
      </c>
      <c r="J237" s="85" t="s">
        <v>665</v>
      </c>
    </row>
    <row r="238" spans="1:10" ht="12.75">
      <c r="A238" s="95"/>
      <c r="B238" s="100"/>
      <c r="C238" s="84"/>
      <c r="D238" s="105" t="s">
        <v>490</v>
      </c>
      <c r="E238" s="108"/>
      <c r="F238" s="105"/>
      <c r="G238" s="90"/>
      <c r="H238" s="67">
        <f t="shared" si="9"/>
      </c>
      <c r="I238" s="87">
        <f t="shared" si="10"/>
      </c>
      <c r="J238" s="85"/>
    </row>
    <row r="239" spans="1:10" ht="12.75">
      <c r="A239" s="95">
        <v>147</v>
      </c>
      <c r="B239" s="100" t="s">
        <v>406</v>
      </c>
      <c r="C239" s="84" t="s">
        <v>244</v>
      </c>
      <c r="D239" s="100" t="s">
        <v>586</v>
      </c>
      <c r="E239" s="108" t="s">
        <v>655</v>
      </c>
      <c r="F239" s="105">
        <v>1</v>
      </c>
      <c r="G239" s="90"/>
      <c r="H239" s="67">
        <f t="shared" si="9"/>
        <v>0</v>
      </c>
      <c r="I239" s="87" t="str">
        <f t="shared" si="10"/>
        <v>M</v>
      </c>
      <c r="J239" s="85" t="s">
        <v>665</v>
      </c>
    </row>
    <row r="240" spans="1:10" ht="12.75">
      <c r="A240" s="95"/>
      <c r="B240" s="100"/>
      <c r="C240" s="84"/>
      <c r="D240" s="105" t="s">
        <v>490</v>
      </c>
      <c r="E240" s="108"/>
      <c r="F240" s="105"/>
      <c r="G240" s="90"/>
      <c r="H240" s="67">
        <f t="shared" si="9"/>
      </c>
      <c r="I240" s="87">
        <f t="shared" si="10"/>
      </c>
      <c r="J240" s="85"/>
    </row>
    <row r="241" spans="1:10" ht="12.75">
      <c r="A241" s="95">
        <v>148</v>
      </c>
      <c r="B241" s="100" t="s">
        <v>407</v>
      </c>
      <c r="C241" s="84"/>
      <c r="D241" s="100" t="s">
        <v>587</v>
      </c>
      <c r="E241" s="108" t="s">
        <v>664</v>
      </c>
      <c r="F241" s="105">
        <v>8461.2</v>
      </c>
      <c r="G241" s="90"/>
      <c r="H241" s="67">
        <f t="shared" si="9"/>
        <v>0</v>
      </c>
      <c r="I241" s="87" t="str">
        <f t="shared" si="10"/>
        <v>M</v>
      </c>
      <c r="J241" s="85" t="s">
        <v>665</v>
      </c>
    </row>
    <row r="242" spans="1:10" ht="12.75">
      <c r="A242" s="96"/>
      <c r="B242" s="101"/>
      <c r="C242" s="84"/>
      <c r="D242" s="104"/>
      <c r="E242" s="109"/>
      <c r="F242" s="112"/>
      <c r="G242" s="90"/>
      <c r="H242" s="67">
        <f t="shared" si="9"/>
      </c>
      <c r="I242" s="87">
        <f t="shared" si="10"/>
      </c>
      <c r="J242" s="85"/>
    </row>
    <row r="243" spans="1:10" ht="12.75">
      <c r="A243" s="95">
        <v>149</v>
      </c>
      <c r="B243" s="100" t="s">
        <v>408</v>
      </c>
      <c r="C243" s="84" t="s">
        <v>244</v>
      </c>
      <c r="D243" s="100" t="s">
        <v>588</v>
      </c>
      <c r="E243" s="108" t="s">
        <v>660</v>
      </c>
      <c r="F243" s="105">
        <v>3</v>
      </c>
      <c r="G243" s="90"/>
      <c r="H243" s="67">
        <f t="shared" si="9"/>
        <v>0</v>
      </c>
      <c r="I243" s="87" t="str">
        <f t="shared" si="10"/>
        <v>M</v>
      </c>
      <c r="J243" s="85" t="s">
        <v>665</v>
      </c>
    </row>
    <row r="244" spans="1:10" ht="12.75">
      <c r="A244" s="96"/>
      <c r="B244" s="101"/>
      <c r="C244" s="84"/>
      <c r="D244" s="104"/>
      <c r="E244" s="109"/>
      <c r="F244" s="112"/>
      <c r="G244" s="90"/>
      <c r="H244" s="67">
        <f t="shared" si="9"/>
      </c>
      <c r="I244" s="87">
        <f t="shared" si="10"/>
      </c>
      <c r="J244" s="85"/>
    </row>
    <row r="245" spans="1:10" ht="21">
      <c r="A245" s="95">
        <v>150</v>
      </c>
      <c r="B245" s="100" t="s">
        <v>409</v>
      </c>
      <c r="C245" s="84" t="s">
        <v>244</v>
      </c>
      <c r="D245" s="100" t="s">
        <v>589</v>
      </c>
      <c r="E245" s="108" t="s">
        <v>658</v>
      </c>
      <c r="F245" s="105">
        <v>123.5</v>
      </c>
      <c r="G245" s="90"/>
      <c r="H245" s="67">
        <f t="shared" si="9"/>
        <v>0</v>
      </c>
      <c r="I245" s="87" t="str">
        <f t="shared" si="10"/>
        <v>M</v>
      </c>
      <c r="J245" s="85" t="s">
        <v>665</v>
      </c>
    </row>
    <row r="246" spans="1:10" ht="12.75">
      <c r="A246" s="96"/>
      <c r="B246" s="101"/>
      <c r="C246" s="84"/>
      <c r="D246" s="104"/>
      <c r="E246" s="109"/>
      <c r="F246" s="112"/>
      <c r="G246" s="90"/>
      <c r="H246" s="67">
        <f t="shared" si="9"/>
      </c>
      <c r="I246" s="87">
        <f t="shared" si="10"/>
      </c>
      <c r="J246" s="85"/>
    </row>
    <row r="247" spans="1:10" ht="12.75">
      <c r="A247" s="95">
        <v>151</v>
      </c>
      <c r="B247" s="100" t="s">
        <v>410</v>
      </c>
      <c r="C247" s="84"/>
      <c r="D247" s="100" t="s">
        <v>590</v>
      </c>
      <c r="E247" s="108" t="s">
        <v>658</v>
      </c>
      <c r="F247" s="105">
        <v>906</v>
      </c>
      <c r="G247" s="90"/>
      <c r="H247" s="67">
        <f t="shared" si="9"/>
        <v>0</v>
      </c>
      <c r="I247" s="87" t="str">
        <f t="shared" si="10"/>
        <v>M</v>
      </c>
      <c r="J247" s="85" t="s">
        <v>665</v>
      </c>
    </row>
    <row r="248" spans="1:10" ht="12.75">
      <c r="A248" s="95"/>
      <c r="B248" s="100"/>
      <c r="C248" s="84"/>
      <c r="D248" s="105" t="s">
        <v>490</v>
      </c>
      <c r="E248" s="108"/>
      <c r="F248" s="105"/>
      <c r="G248" s="90"/>
      <c r="H248" s="67">
        <f t="shared" si="9"/>
      </c>
      <c r="I248" s="87">
        <f t="shared" si="10"/>
      </c>
      <c r="J248" s="85"/>
    </row>
    <row r="249" spans="1:10" ht="12.75">
      <c r="A249" s="95">
        <v>152</v>
      </c>
      <c r="B249" s="100" t="s">
        <v>411</v>
      </c>
      <c r="C249" s="84"/>
      <c r="D249" s="100" t="s">
        <v>591</v>
      </c>
      <c r="E249" s="108" t="s">
        <v>658</v>
      </c>
      <c r="F249" s="105">
        <v>975</v>
      </c>
      <c r="G249" s="90"/>
      <c r="H249" s="67">
        <f t="shared" si="9"/>
        <v>0</v>
      </c>
      <c r="I249" s="87" t="str">
        <f t="shared" si="10"/>
        <v>M</v>
      </c>
      <c r="J249" s="85" t="s">
        <v>665</v>
      </c>
    </row>
    <row r="250" spans="1:10" ht="12.75">
      <c r="A250" s="95"/>
      <c r="B250" s="100"/>
      <c r="C250" s="84"/>
      <c r="D250" s="105" t="s">
        <v>490</v>
      </c>
      <c r="E250" s="108"/>
      <c r="F250" s="105"/>
      <c r="G250" s="90"/>
      <c r="H250" s="67">
        <f t="shared" si="9"/>
      </c>
      <c r="I250" s="87">
        <f t="shared" si="10"/>
      </c>
      <c r="J250" s="85"/>
    </row>
    <row r="251" spans="1:10" ht="12.75">
      <c r="A251" s="95">
        <v>153</v>
      </c>
      <c r="B251" s="100" t="s">
        <v>412</v>
      </c>
      <c r="C251" s="84"/>
      <c r="D251" s="100" t="s">
        <v>592</v>
      </c>
      <c r="E251" s="108" t="s">
        <v>658</v>
      </c>
      <c r="F251" s="105">
        <v>975</v>
      </c>
      <c r="G251" s="90"/>
      <c r="H251" s="67">
        <f t="shared" si="9"/>
        <v>0</v>
      </c>
      <c r="I251" s="87" t="str">
        <f t="shared" si="10"/>
        <v>M</v>
      </c>
      <c r="J251" s="85" t="s">
        <v>665</v>
      </c>
    </row>
    <row r="252" spans="1:10" ht="12.75">
      <c r="A252" s="95"/>
      <c r="B252" s="100"/>
      <c r="C252" s="84"/>
      <c r="D252" s="105" t="s">
        <v>490</v>
      </c>
      <c r="E252" s="108"/>
      <c r="F252" s="105"/>
      <c r="G252" s="90"/>
      <c r="H252" s="67">
        <f t="shared" si="9"/>
      </c>
      <c r="I252" s="87">
        <f t="shared" si="10"/>
      </c>
      <c r="J252" s="85"/>
    </row>
    <row r="253" spans="1:10" ht="12.75">
      <c r="A253" s="95">
        <v>154</v>
      </c>
      <c r="B253" s="100" t="s">
        <v>413</v>
      </c>
      <c r="C253" s="84"/>
      <c r="D253" s="100" t="s">
        <v>593</v>
      </c>
      <c r="E253" s="108" t="s">
        <v>656</v>
      </c>
      <c r="F253" s="105">
        <v>30</v>
      </c>
      <c r="G253" s="90"/>
      <c r="H253" s="67">
        <f t="shared" si="9"/>
        <v>0</v>
      </c>
      <c r="I253" s="87" t="str">
        <f t="shared" si="10"/>
        <v>M</v>
      </c>
      <c r="J253" s="85" t="s">
        <v>665</v>
      </c>
    </row>
    <row r="254" spans="1:10" ht="12.75">
      <c r="A254" s="95"/>
      <c r="B254" s="100"/>
      <c r="C254" s="84"/>
      <c r="D254" s="105" t="s">
        <v>490</v>
      </c>
      <c r="E254" s="108"/>
      <c r="F254" s="105"/>
      <c r="G254" s="90"/>
      <c r="H254" s="67">
        <f t="shared" si="9"/>
      </c>
      <c r="I254" s="87">
        <f t="shared" si="10"/>
      </c>
      <c r="J254" s="85"/>
    </row>
    <row r="255" spans="1:10" ht="12.75">
      <c r="A255" s="95">
        <v>155</v>
      </c>
      <c r="B255" s="100" t="s">
        <v>414</v>
      </c>
      <c r="C255" s="84"/>
      <c r="D255" s="100" t="s">
        <v>594</v>
      </c>
      <c r="E255" s="108" t="s">
        <v>656</v>
      </c>
      <c r="F255" s="105">
        <v>40</v>
      </c>
      <c r="G255" s="90"/>
      <c r="H255" s="67">
        <f t="shared" si="9"/>
        <v>0</v>
      </c>
      <c r="I255" s="87" t="str">
        <f t="shared" si="10"/>
        <v>M</v>
      </c>
      <c r="J255" s="85" t="s">
        <v>665</v>
      </c>
    </row>
    <row r="256" spans="1:10" ht="12.75">
      <c r="A256" s="95"/>
      <c r="B256" s="100"/>
      <c r="C256" s="84"/>
      <c r="D256" s="105" t="s">
        <v>490</v>
      </c>
      <c r="E256" s="108"/>
      <c r="F256" s="105"/>
      <c r="G256" s="90"/>
      <c r="H256" s="67">
        <f t="shared" si="9"/>
      </c>
      <c r="I256" s="87">
        <f t="shared" si="10"/>
      </c>
      <c r="J256" s="85"/>
    </row>
    <row r="257" spans="1:10" ht="12.75">
      <c r="A257" s="95">
        <v>156</v>
      </c>
      <c r="B257" s="100" t="s">
        <v>415</v>
      </c>
      <c r="C257" s="84"/>
      <c r="D257" s="100" t="s">
        <v>595</v>
      </c>
      <c r="E257" s="108" t="s">
        <v>656</v>
      </c>
      <c r="F257" s="105">
        <v>60</v>
      </c>
      <c r="G257" s="90"/>
      <c r="H257" s="67">
        <f t="shared" si="9"/>
        <v>0</v>
      </c>
      <c r="I257" s="87" t="str">
        <f t="shared" si="10"/>
        <v>M</v>
      </c>
      <c r="J257" s="85" t="s">
        <v>665</v>
      </c>
    </row>
    <row r="258" spans="1:10" ht="12.75">
      <c r="A258" s="95"/>
      <c r="B258" s="100"/>
      <c r="C258" s="84"/>
      <c r="D258" s="105" t="s">
        <v>490</v>
      </c>
      <c r="E258" s="108"/>
      <c r="F258" s="105"/>
      <c r="G258" s="90"/>
      <c r="H258" s="67">
        <f t="shared" si="9"/>
      </c>
      <c r="I258" s="87">
        <f t="shared" si="10"/>
      </c>
      <c r="J258" s="85"/>
    </row>
    <row r="259" spans="1:10" ht="12.75">
      <c r="A259" s="95">
        <v>157</v>
      </c>
      <c r="B259" s="100" t="s">
        <v>416</v>
      </c>
      <c r="C259" s="84"/>
      <c r="D259" s="100" t="s">
        <v>596</v>
      </c>
      <c r="E259" s="108" t="s">
        <v>656</v>
      </c>
      <c r="F259" s="105">
        <v>20</v>
      </c>
      <c r="G259" s="90"/>
      <c r="H259" s="67">
        <f t="shared" si="9"/>
        <v>0</v>
      </c>
      <c r="I259" s="87" t="str">
        <f t="shared" si="10"/>
        <v>M</v>
      </c>
      <c r="J259" s="85" t="s">
        <v>665</v>
      </c>
    </row>
    <row r="260" spans="1:10" ht="12.75">
      <c r="A260" s="95"/>
      <c r="B260" s="100"/>
      <c r="C260" s="84"/>
      <c r="D260" s="105" t="s">
        <v>490</v>
      </c>
      <c r="E260" s="108"/>
      <c r="F260" s="105"/>
      <c r="G260" s="90"/>
      <c r="H260" s="67">
        <f aca="true" t="shared" si="11" ref="H260:H323">+IF(AND(F260="",G260=""),"",ROUND(G260,2)*F260)</f>
      </c>
      <c r="I260" s="87">
        <f aca="true" t="shared" si="12" ref="I260:I323">IF(E260&lt;&gt;"","M","")</f>
      </c>
      <c r="J260" s="85"/>
    </row>
    <row r="261" spans="1:10" ht="12.75">
      <c r="A261" s="95">
        <v>158</v>
      </c>
      <c r="B261" s="100" t="s">
        <v>417</v>
      </c>
      <c r="C261" s="84"/>
      <c r="D261" s="100" t="s">
        <v>597</v>
      </c>
      <c r="E261" s="108" t="s">
        <v>656</v>
      </c>
      <c r="F261" s="105">
        <v>100</v>
      </c>
      <c r="G261" s="90"/>
      <c r="H261" s="67">
        <f t="shared" si="11"/>
        <v>0</v>
      </c>
      <c r="I261" s="87" t="str">
        <f t="shared" si="12"/>
        <v>M</v>
      </c>
      <c r="J261" s="85" t="s">
        <v>665</v>
      </c>
    </row>
    <row r="262" spans="1:10" ht="12.75">
      <c r="A262" s="95"/>
      <c r="B262" s="100"/>
      <c r="C262" s="84"/>
      <c r="D262" s="105" t="s">
        <v>490</v>
      </c>
      <c r="E262" s="108"/>
      <c r="F262" s="105"/>
      <c r="G262" s="90"/>
      <c r="H262" s="67">
        <f t="shared" si="11"/>
      </c>
      <c r="I262" s="87">
        <f t="shared" si="12"/>
      </c>
      <c r="J262" s="85"/>
    </row>
    <row r="263" spans="1:10" ht="12.75">
      <c r="A263" s="95">
        <v>159</v>
      </c>
      <c r="B263" s="100" t="s">
        <v>418</v>
      </c>
      <c r="C263" s="84"/>
      <c r="D263" s="100" t="s">
        <v>598</v>
      </c>
      <c r="E263" s="108" t="s">
        <v>656</v>
      </c>
      <c r="F263" s="105">
        <v>100</v>
      </c>
      <c r="G263" s="90"/>
      <c r="H263" s="67">
        <f t="shared" si="11"/>
        <v>0</v>
      </c>
      <c r="I263" s="87" t="str">
        <f t="shared" si="12"/>
        <v>M</v>
      </c>
      <c r="J263" s="85" t="s">
        <v>665</v>
      </c>
    </row>
    <row r="264" spans="1:10" ht="12.75">
      <c r="A264" s="95"/>
      <c r="B264" s="100"/>
      <c r="C264" s="84"/>
      <c r="D264" s="105" t="s">
        <v>490</v>
      </c>
      <c r="E264" s="108"/>
      <c r="F264" s="105"/>
      <c r="G264" s="90"/>
      <c r="H264" s="67">
        <f t="shared" si="11"/>
      </c>
      <c r="I264" s="87">
        <f t="shared" si="12"/>
      </c>
      <c r="J264" s="85"/>
    </row>
    <row r="265" spans="1:10" ht="12.75">
      <c r="A265" s="95">
        <v>160</v>
      </c>
      <c r="B265" s="100" t="s">
        <v>419</v>
      </c>
      <c r="C265" s="84"/>
      <c r="D265" s="100" t="s">
        <v>599</v>
      </c>
      <c r="E265" s="108" t="s">
        <v>656</v>
      </c>
      <c r="F265" s="105">
        <v>800</v>
      </c>
      <c r="G265" s="90"/>
      <c r="H265" s="67">
        <f t="shared" si="11"/>
        <v>0</v>
      </c>
      <c r="I265" s="87" t="str">
        <f t="shared" si="12"/>
        <v>M</v>
      </c>
      <c r="J265" s="85" t="s">
        <v>665</v>
      </c>
    </row>
    <row r="266" spans="1:10" ht="12.75">
      <c r="A266" s="95"/>
      <c r="B266" s="100"/>
      <c r="C266" s="84"/>
      <c r="D266" s="105" t="s">
        <v>490</v>
      </c>
      <c r="E266" s="108"/>
      <c r="F266" s="105"/>
      <c r="G266" s="90"/>
      <c r="H266" s="67">
        <f t="shared" si="11"/>
      </c>
      <c r="I266" s="87">
        <f t="shared" si="12"/>
      </c>
      <c r="J266" s="85"/>
    </row>
    <row r="267" spans="1:10" ht="12.75">
      <c r="A267" s="95">
        <v>161</v>
      </c>
      <c r="B267" s="100" t="s">
        <v>420</v>
      </c>
      <c r="C267" s="84"/>
      <c r="D267" s="100" t="s">
        <v>600</v>
      </c>
      <c r="E267" s="108" t="s">
        <v>656</v>
      </c>
      <c r="F267" s="105">
        <v>290</v>
      </c>
      <c r="G267" s="90"/>
      <c r="H267" s="67">
        <f t="shared" si="11"/>
        <v>0</v>
      </c>
      <c r="I267" s="87" t="str">
        <f t="shared" si="12"/>
        <v>M</v>
      </c>
      <c r="J267" s="85" t="s">
        <v>665</v>
      </c>
    </row>
    <row r="268" spans="1:10" ht="12.75">
      <c r="A268" s="95"/>
      <c r="B268" s="100"/>
      <c r="C268" s="84"/>
      <c r="D268" s="105" t="s">
        <v>490</v>
      </c>
      <c r="E268" s="108"/>
      <c r="F268" s="105"/>
      <c r="G268" s="90"/>
      <c r="H268" s="67">
        <f t="shared" si="11"/>
      </c>
      <c r="I268" s="87">
        <f t="shared" si="12"/>
      </c>
      <c r="J268" s="85"/>
    </row>
    <row r="269" spans="1:10" ht="12.75">
      <c r="A269" s="95">
        <v>162</v>
      </c>
      <c r="B269" s="100" t="s">
        <v>421</v>
      </c>
      <c r="C269" s="84"/>
      <c r="D269" s="100" t="s">
        <v>601</v>
      </c>
      <c r="E269" s="108" t="s">
        <v>656</v>
      </c>
      <c r="F269" s="105">
        <v>200</v>
      </c>
      <c r="G269" s="90"/>
      <c r="H269" s="67">
        <f t="shared" si="11"/>
        <v>0</v>
      </c>
      <c r="I269" s="87" t="str">
        <f t="shared" si="12"/>
        <v>M</v>
      </c>
      <c r="J269" s="85" t="s">
        <v>665</v>
      </c>
    </row>
    <row r="270" spans="1:10" ht="12.75">
      <c r="A270" s="95"/>
      <c r="B270" s="100"/>
      <c r="C270" s="84"/>
      <c r="D270" s="105" t="s">
        <v>490</v>
      </c>
      <c r="E270" s="108"/>
      <c r="F270" s="105"/>
      <c r="G270" s="90"/>
      <c r="H270" s="67">
        <f t="shared" si="11"/>
      </c>
      <c r="I270" s="87">
        <f t="shared" si="12"/>
      </c>
      <c r="J270" s="85"/>
    </row>
    <row r="271" spans="1:10" ht="21">
      <c r="A271" s="95">
        <v>163</v>
      </c>
      <c r="B271" s="100" t="s">
        <v>422</v>
      </c>
      <c r="C271" s="84"/>
      <c r="D271" s="100" t="s">
        <v>602</v>
      </c>
      <c r="E271" s="108" t="s">
        <v>656</v>
      </c>
      <c r="F271" s="105">
        <v>290</v>
      </c>
      <c r="G271" s="90"/>
      <c r="H271" s="67">
        <f t="shared" si="11"/>
        <v>0</v>
      </c>
      <c r="I271" s="87" t="str">
        <f t="shared" si="12"/>
        <v>M</v>
      </c>
      <c r="J271" s="85" t="s">
        <v>665</v>
      </c>
    </row>
    <row r="272" spans="1:10" ht="12.75">
      <c r="A272" s="95"/>
      <c r="B272" s="100"/>
      <c r="C272" s="84"/>
      <c r="D272" s="105" t="s">
        <v>490</v>
      </c>
      <c r="E272" s="108"/>
      <c r="F272" s="105"/>
      <c r="G272" s="90"/>
      <c r="H272" s="67">
        <f t="shared" si="11"/>
      </c>
      <c r="I272" s="87">
        <f t="shared" si="12"/>
      </c>
      <c r="J272" s="85"/>
    </row>
    <row r="273" spans="1:10" ht="21">
      <c r="A273" s="95">
        <v>164</v>
      </c>
      <c r="B273" s="100" t="s">
        <v>423</v>
      </c>
      <c r="C273" s="84" t="s">
        <v>244</v>
      </c>
      <c r="D273" s="100" t="s">
        <v>603</v>
      </c>
      <c r="E273" s="108" t="s">
        <v>656</v>
      </c>
      <c r="F273" s="105">
        <v>290</v>
      </c>
      <c r="G273" s="90"/>
      <c r="H273" s="67">
        <f t="shared" si="11"/>
        <v>0</v>
      </c>
      <c r="I273" s="87" t="str">
        <f t="shared" si="12"/>
        <v>M</v>
      </c>
      <c r="J273" s="85" t="s">
        <v>665</v>
      </c>
    </row>
    <row r="274" spans="1:10" ht="12.75">
      <c r="A274" s="95"/>
      <c r="B274" s="100"/>
      <c r="C274" s="84"/>
      <c r="D274" s="105" t="s">
        <v>490</v>
      </c>
      <c r="E274" s="108"/>
      <c r="F274" s="105"/>
      <c r="G274" s="90"/>
      <c r="H274" s="67">
        <f t="shared" si="11"/>
      </c>
      <c r="I274" s="87">
        <f t="shared" si="12"/>
      </c>
      <c r="J274" s="85"/>
    </row>
    <row r="275" spans="1:10" ht="12.75">
      <c r="A275" s="95">
        <v>165</v>
      </c>
      <c r="B275" s="100" t="s">
        <v>424</v>
      </c>
      <c r="C275" s="84"/>
      <c r="D275" s="100" t="s">
        <v>604</v>
      </c>
      <c r="E275" s="108" t="s">
        <v>662</v>
      </c>
      <c r="F275" s="105">
        <v>300</v>
      </c>
      <c r="G275" s="90"/>
      <c r="H275" s="67">
        <f t="shared" si="11"/>
        <v>0</v>
      </c>
      <c r="I275" s="87" t="str">
        <f t="shared" si="12"/>
        <v>M</v>
      </c>
      <c r="J275" s="85" t="s">
        <v>665</v>
      </c>
    </row>
    <row r="276" spans="1:10" ht="12.75">
      <c r="A276" s="95"/>
      <c r="B276" s="100"/>
      <c r="C276" s="84"/>
      <c r="D276" s="105" t="s">
        <v>490</v>
      </c>
      <c r="E276" s="108"/>
      <c r="F276" s="105"/>
      <c r="G276" s="90"/>
      <c r="H276" s="67">
        <f t="shared" si="11"/>
      </c>
      <c r="I276" s="87">
        <f t="shared" si="12"/>
      </c>
      <c r="J276" s="85"/>
    </row>
    <row r="277" spans="1:10" ht="12.75">
      <c r="A277" s="95">
        <v>166</v>
      </c>
      <c r="B277" s="100" t="s">
        <v>425</v>
      </c>
      <c r="C277" s="84"/>
      <c r="D277" s="100" t="s">
        <v>604</v>
      </c>
      <c r="E277" s="108" t="s">
        <v>662</v>
      </c>
      <c r="F277" s="105">
        <v>600</v>
      </c>
      <c r="G277" s="90"/>
      <c r="H277" s="67">
        <f t="shared" si="11"/>
        <v>0</v>
      </c>
      <c r="I277" s="87" t="str">
        <f t="shared" si="12"/>
        <v>M</v>
      </c>
      <c r="J277" s="85" t="s">
        <v>665</v>
      </c>
    </row>
    <row r="278" spans="1:10" ht="12.75">
      <c r="A278" s="95"/>
      <c r="B278" s="100"/>
      <c r="C278" s="84"/>
      <c r="D278" s="105" t="s">
        <v>490</v>
      </c>
      <c r="E278" s="108"/>
      <c r="F278" s="105"/>
      <c r="G278" s="90"/>
      <c r="H278" s="67">
        <f t="shared" si="11"/>
      </c>
      <c r="I278" s="87">
        <f t="shared" si="12"/>
      </c>
      <c r="J278" s="85"/>
    </row>
    <row r="279" spans="1:10" ht="12.75">
      <c r="A279" s="95">
        <v>167</v>
      </c>
      <c r="B279" s="100" t="s">
        <v>426</v>
      </c>
      <c r="C279" s="84"/>
      <c r="D279" s="100" t="s">
        <v>605</v>
      </c>
      <c r="E279" s="108" t="s">
        <v>662</v>
      </c>
      <c r="F279" s="105">
        <v>1000</v>
      </c>
      <c r="G279" s="90"/>
      <c r="H279" s="67">
        <f t="shared" si="11"/>
        <v>0</v>
      </c>
      <c r="I279" s="87" t="str">
        <f t="shared" si="12"/>
        <v>M</v>
      </c>
      <c r="J279" s="85" t="s">
        <v>665</v>
      </c>
    </row>
    <row r="280" spans="1:10" ht="12.75">
      <c r="A280" s="95"/>
      <c r="B280" s="100"/>
      <c r="C280" s="84"/>
      <c r="D280" s="105" t="s">
        <v>490</v>
      </c>
      <c r="E280" s="108"/>
      <c r="F280" s="105"/>
      <c r="G280" s="90"/>
      <c r="H280" s="67">
        <f t="shared" si="11"/>
      </c>
      <c r="I280" s="87">
        <f t="shared" si="12"/>
      </c>
      <c r="J280" s="85"/>
    </row>
    <row r="281" spans="1:10" ht="21">
      <c r="A281" s="95">
        <v>168</v>
      </c>
      <c r="B281" s="100" t="s">
        <v>427</v>
      </c>
      <c r="C281" s="84"/>
      <c r="D281" s="100" t="s">
        <v>606</v>
      </c>
      <c r="E281" s="108" t="s">
        <v>657</v>
      </c>
      <c r="F281" s="105">
        <v>5</v>
      </c>
      <c r="G281" s="90"/>
      <c r="H281" s="67">
        <f t="shared" si="11"/>
        <v>0</v>
      </c>
      <c r="I281" s="87" t="str">
        <f t="shared" si="12"/>
        <v>M</v>
      </c>
      <c r="J281" s="85" t="s">
        <v>665</v>
      </c>
    </row>
    <row r="282" spans="1:10" ht="12.75">
      <c r="A282" s="95"/>
      <c r="B282" s="100"/>
      <c r="C282" s="84"/>
      <c r="D282" s="105" t="s">
        <v>490</v>
      </c>
      <c r="E282" s="108"/>
      <c r="F282" s="105"/>
      <c r="G282" s="90"/>
      <c r="H282" s="67">
        <f t="shared" si="11"/>
      </c>
      <c r="I282" s="87">
        <f t="shared" si="12"/>
      </c>
      <c r="J282" s="85"/>
    </row>
    <row r="283" spans="1:10" ht="12.75">
      <c r="A283" s="95">
        <v>169</v>
      </c>
      <c r="B283" s="100" t="s">
        <v>428</v>
      </c>
      <c r="C283" s="84"/>
      <c r="D283" s="100" t="s">
        <v>607</v>
      </c>
      <c r="E283" s="108" t="s">
        <v>657</v>
      </c>
      <c r="F283" s="105">
        <v>6</v>
      </c>
      <c r="G283" s="90"/>
      <c r="H283" s="67">
        <f t="shared" si="11"/>
        <v>0</v>
      </c>
      <c r="I283" s="87" t="str">
        <f t="shared" si="12"/>
        <v>M</v>
      </c>
      <c r="J283" s="85" t="s">
        <v>665</v>
      </c>
    </row>
    <row r="284" spans="1:10" ht="12.75">
      <c r="A284" s="95"/>
      <c r="B284" s="100"/>
      <c r="C284" s="84"/>
      <c r="D284" s="105" t="s">
        <v>490</v>
      </c>
      <c r="E284" s="108"/>
      <c r="F284" s="105"/>
      <c r="G284" s="90"/>
      <c r="H284" s="67">
        <f t="shared" si="11"/>
      </c>
      <c r="I284" s="87">
        <f t="shared" si="12"/>
      </c>
      <c r="J284" s="85"/>
    </row>
    <row r="285" spans="1:10" ht="12.75">
      <c r="A285" s="95">
        <v>170</v>
      </c>
      <c r="B285" s="100" t="s">
        <v>429</v>
      </c>
      <c r="C285" s="84"/>
      <c r="D285" s="100" t="s">
        <v>608</v>
      </c>
      <c r="E285" s="108" t="s">
        <v>657</v>
      </c>
      <c r="F285" s="105">
        <v>13</v>
      </c>
      <c r="G285" s="90"/>
      <c r="H285" s="67">
        <f t="shared" si="11"/>
        <v>0</v>
      </c>
      <c r="I285" s="87" t="str">
        <f t="shared" si="12"/>
        <v>M</v>
      </c>
      <c r="J285" s="85" t="s">
        <v>665</v>
      </c>
    </row>
    <row r="286" spans="1:10" ht="12.75">
      <c r="A286" s="95"/>
      <c r="B286" s="100"/>
      <c r="C286" s="84"/>
      <c r="D286" s="105" t="s">
        <v>490</v>
      </c>
      <c r="E286" s="108"/>
      <c r="F286" s="105"/>
      <c r="G286" s="90"/>
      <c r="H286" s="67">
        <f t="shared" si="11"/>
      </c>
      <c r="I286" s="87">
        <f t="shared" si="12"/>
      </c>
      <c r="J286" s="85"/>
    </row>
    <row r="287" spans="1:10" ht="21">
      <c r="A287" s="95">
        <v>171</v>
      </c>
      <c r="B287" s="100" t="s">
        <v>430</v>
      </c>
      <c r="C287" s="84" t="s">
        <v>244</v>
      </c>
      <c r="D287" s="100" t="s">
        <v>609</v>
      </c>
      <c r="E287" s="108" t="s">
        <v>657</v>
      </c>
      <c r="F287" s="105">
        <v>5</v>
      </c>
      <c r="G287" s="90"/>
      <c r="H287" s="67">
        <f t="shared" si="11"/>
        <v>0</v>
      </c>
      <c r="I287" s="87" t="str">
        <f t="shared" si="12"/>
        <v>M</v>
      </c>
      <c r="J287" s="85" t="s">
        <v>665</v>
      </c>
    </row>
    <row r="288" spans="1:10" ht="12.75">
      <c r="A288" s="95"/>
      <c r="B288" s="100"/>
      <c r="C288" s="84"/>
      <c r="D288" s="105" t="s">
        <v>490</v>
      </c>
      <c r="E288" s="108"/>
      <c r="F288" s="105"/>
      <c r="G288" s="90"/>
      <c r="H288" s="67">
        <f t="shared" si="11"/>
      </c>
      <c r="I288" s="87">
        <f t="shared" si="12"/>
      </c>
      <c r="J288" s="85"/>
    </row>
    <row r="289" spans="1:10" ht="21">
      <c r="A289" s="95">
        <v>172</v>
      </c>
      <c r="B289" s="100" t="s">
        <v>431</v>
      </c>
      <c r="C289" s="84"/>
      <c r="D289" s="100" t="s">
        <v>610</v>
      </c>
      <c r="E289" s="108" t="s">
        <v>657</v>
      </c>
      <c r="F289" s="105">
        <v>4</v>
      </c>
      <c r="G289" s="90"/>
      <c r="H289" s="67">
        <f t="shared" si="11"/>
        <v>0</v>
      </c>
      <c r="I289" s="87" t="str">
        <f t="shared" si="12"/>
        <v>M</v>
      </c>
      <c r="J289" s="85" t="s">
        <v>665</v>
      </c>
    </row>
    <row r="290" spans="1:10" ht="12.75">
      <c r="A290" s="95"/>
      <c r="B290" s="100"/>
      <c r="C290" s="84"/>
      <c r="D290" s="105" t="s">
        <v>490</v>
      </c>
      <c r="E290" s="108"/>
      <c r="F290" s="105"/>
      <c r="G290" s="90"/>
      <c r="H290" s="67">
        <f t="shared" si="11"/>
      </c>
      <c r="I290" s="87">
        <f t="shared" si="12"/>
      </c>
      <c r="J290" s="85"/>
    </row>
    <row r="291" spans="1:10" ht="12.75">
      <c r="A291" s="95">
        <v>173</v>
      </c>
      <c r="B291" s="100" t="s">
        <v>432</v>
      </c>
      <c r="C291" s="84"/>
      <c r="D291" s="100" t="s">
        <v>611</v>
      </c>
      <c r="E291" s="108" t="s">
        <v>657</v>
      </c>
      <c r="F291" s="105">
        <v>8</v>
      </c>
      <c r="G291" s="90"/>
      <c r="H291" s="67">
        <f t="shared" si="11"/>
        <v>0</v>
      </c>
      <c r="I291" s="87" t="str">
        <f t="shared" si="12"/>
        <v>M</v>
      </c>
      <c r="J291" s="85" t="s">
        <v>665</v>
      </c>
    </row>
    <row r="292" spans="1:10" ht="12.75">
      <c r="A292" s="95"/>
      <c r="B292" s="100"/>
      <c r="C292" s="84"/>
      <c r="D292" s="105" t="s">
        <v>490</v>
      </c>
      <c r="E292" s="108"/>
      <c r="F292" s="105"/>
      <c r="G292" s="90"/>
      <c r="H292" s="67">
        <f t="shared" si="11"/>
      </c>
      <c r="I292" s="87">
        <f t="shared" si="12"/>
      </c>
      <c r="J292" s="85"/>
    </row>
    <row r="293" spans="1:10" ht="42">
      <c r="A293" s="95">
        <v>174</v>
      </c>
      <c r="B293" s="100" t="s">
        <v>433</v>
      </c>
      <c r="C293" s="84"/>
      <c r="D293" s="100" t="s">
        <v>612</v>
      </c>
      <c r="E293" s="108" t="s">
        <v>657</v>
      </c>
      <c r="F293" s="105">
        <v>12</v>
      </c>
      <c r="G293" s="90"/>
      <c r="H293" s="67">
        <f t="shared" si="11"/>
        <v>0</v>
      </c>
      <c r="I293" s="87" t="str">
        <f t="shared" si="12"/>
        <v>M</v>
      </c>
      <c r="J293" s="85" t="s">
        <v>665</v>
      </c>
    </row>
    <row r="294" spans="1:10" ht="12.75">
      <c r="A294" s="95"/>
      <c r="B294" s="100"/>
      <c r="C294" s="84"/>
      <c r="D294" s="105" t="s">
        <v>490</v>
      </c>
      <c r="E294" s="108"/>
      <c r="F294" s="105"/>
      <c r="G294" s="90"/>
      <c r="H294" s="67">
        <f t="shared" si="11"/>
      </c>
      <c r="I294" s="87">
        <f t="shared" si="12"/>
      </c>
      <c r="J294" s="85"/>
    </row>
    <row r="295" spans="1:10" ht="12.75">
      <c r="A295" s="95">
        <v>175</v>
      </c>
      <c r="B295" s="100" t="s">
        <v>434</v>
      </c>
      <c r="C295" s="84"/>
      <c r="D295" s="100" t="s">
        <v>613</v>
      </c>
      <c r="E295" s="108" t="s">
        <v>657</v>
      </c>
      <c r="F295" s="105">
        <v>8</v>
      </c>
      <c r="G295" s="90"/>
      <c r="H295" s="67">
        <f t="shared" si="11"/>
        <v>0</v>
      </c>
      <c r="I295" s="87" t="str">
        <f t="shared" si="12"/>
        <v>M</v>
      </c>
      <c r="J295" s="85" t="s">
        <v>665</v>
      </c>
    </row>
    <row r="296" spans="1:10" ht="12.75">
      <c r="A296" s="95"/>
      <c r="B296" s="100"/>
      <c r="C296" s="84"/>
      <c r="D296" s="105" t="s">
        <v>490</v>
      </c>
      <c r="E296" s="108"/>
      <c r="F296" s="105"/>
      <c r="G296" s="90"/>
      <c r="H296" s="67">
        <f t="shared" si="11"/>
      </c>
      <c r="I296" s="87">
        <f t="shared" si="12"/>
      </c>
      <c r="J296" s="85"/>
    </row>
    <row r="297" spans="1:10" ht="12.75">
      <c r="A297" s="95">
        <v>176</v>
      </c>
      <c r="B297" s="100" t="s">
        <v>435</v>
      </c>
      <c r="C297" s="84"/>
      <c r="D297" s="100" t="s">
        <v>614</v>
      </c>
      <c r="E297" s="108" t="s">
        <v>657</v>
      </c>
      <c r="F297" s="105">
        <v>10</v>
      </c>
      <c r="G297" s="90"/>
      <c r="H297" s="67">
        <f t="shared" si="11"/>
        <v>0</v>
      </c>
      <c r="I297" s="87" t="str">
        <f t="shared" si="12"/>
        <v>M</v>
      </c>
      <c r="J297" s="85" t="s">
        <v>665</v>
      </c>
    </row>
    <row r="298" spans="1:10" ht="12.75">
      <c r="A298" s="95"/>
      <c r="B298" s="100"/>
      <c r="C298" s="84"/>
      <c r="D298" s="105" t="s">
        <v>490</v>
      </c>
      <c r="E298" s="108"/>
      <c r="F298" s="105"/>
      <c r="G298" s="90"/>
      <c r="H298" s="67">
        <f t="shared" si="11"/>
      </c>
      <c r="I298" s="87">
        <f t="shared" si="12"/>
      </c>
      <c r="J298" s="85"/>
    </row>
    <row r="299" spans="1:10" ht="12.75">
      <c r="A299" s="95">
        <v>177</v>
      </c>
      <c r="B299" s="100" t="s">
        <v>436</v>
      </c>
      <c r="C299" s="84"/>
      <c r="D299" s="100" t="s">
        <v>615</v>
      </c>
      <c r="E299" s="108" t="s">
        <v>658</v>
      </c>
      <c r="F299" s="105">
        <v>700</v>
      </c>
      <c r="G299" s="90"/>
      <c r="H299" s="67">
        <f t="shared" si="11"/>
        <v>0</v>
      </c>
      <c r="I299" s="87" t="str">
        <f t="shared" si="12"/>
        <v>M</v>
      </c>
      <c r="J299" s="85" t="s">
        <v>665</v>
      </c>
    </row>
    <row r="300" spans="1:10" ht="12.75">
      <c r="A300" s="95"/>
      <c r="B300" s="100"/>
      <c r="C300" s="84"/>
      <c r="D300" s="105" t="s">
        <v>490</v>
      </c>
      <c r="E300" s="108"/>
      <c r="F300" s="105"/>
      <c r="G300" s="90"/>
      <c r="H300" s="67">
        <f t="shared" si="11"/>
      </c>
      <c r="I300" s="87">
        <f t="shared" si="12"/>
      </c>
      <c r="J300" s="85"/>
    </row>
    <row r="301" spans="1:10" ht="21">
      <c r="A301" s="95">
        <v>178</v>
      </c>
      <c r="B301" s="100" t="s">
        <v>437</v>
      </c>
      <c r="C301" s="84"/>
      <c r="D301" s="100" t="s">
        <v>616</v>
      </c>
      <c r="E301" s="108" t="s">
        <v>658</v>
      </c>
      <c r="F301" s="105">
        <v>700</v>
      </c>
      <c r="G301" s="90"/>
      <c r="H301" s="67">
        <f t="shared" si="11"/>
        <v>0</v>
      </c>
      <c r="I301" s="87" t="str">
        <f t="shared" si="12"/>
        <v>M</v>
      </c>
      <c r="J301" s="85" t="s">
        <v>665</v>
      </c>
    </row>
    <row r="302" spans="1:10" ht="12.75">
      <c r="A302" s="95"/>
      <c r="B302" s="100"/>
      <c r="C302" s="84"/>
      <c r="D302" s="105" t="s">
        <v>490</v>
      </c>
      <c r="E302" s="108"/>
      <c r="F302" s="105"/>
      <c r="G302" s="90"/>
      <c r="H302" s="67">
        <f t="shared" si="11"/>
      </c>
      <c r="I302" s="87">
        <f t="shared" si="12"/>
      </c>
      <c r="J302" s="85"/>
    </row>
    <row r="303" spans="1:10" ht="12.75">
      <c r="A303" s="95">
        <v>179</v>
      </c>
      <c r="B303" s="100" t="s">
        <v>438</v>
      </c>
      <c r="C303" s="84"/>
      <c r="D303" s="100" t="s">
        <v>617</v>
      </c>
      <c r="E303" s="108" t="s">
        <v>658</v>
      </c>
      <c r="F303" s="105">
        <v>700</v>
      </c>
      <c r="G303" s="90"/>
      <c r="H303" s="67">
        <f t="shared" si="11"/>
        <v>0</v>
      </c>
      <c r="I303" s="87" t="str">
        <f t="shared" si="12"/>
        <v>M</v>
      </c>
      <c r="J303" s="85" t="s">
        <v>665</v>
      </c>
    </row>
    <row r="304" spans="1:10" ht="12.75">
      <c r="A304" s="95"/>
      <c r="B304" s="100"/>
      <c r="C304" s="84"/>
      <c r="D304" s="105" t="s">
        <v>490</v>
      </c>
      <c r="E304" s="108"/>
      <c r="F304" s="105"/>
      <c r="G304" s="90"/>
      <c r="H304" s="67">
        <f t="shared" si="11"/>
      </c>
      <c r="I304" s="87">
        <f t="shared" si="12"/>
      </c>
      <c r="J304" s="85"/>
    </row>
    <row r="305" spans="1:10" ht="12.75">
      <c r="A305" s="95">
        <v>180</v>
      </c>
      <c r="B305" s="100" t="s">
        <v>439</v>
      </c>
      <c r="C305" s="84"/>
      <c r="D305" s="100" t="s">
        <v>618</v>
      </c>
      <c r="E305" s="108" t="s">
        <v>658</v>
      </c>
      <c r="F305" s="105">
        <v>42700</v>
      </c>
      <c r="G305" s="90"/>
      <c r="H305" s="67">
        <f t="shared" si="11"/>
        <v>0</v>
      </c>
      <c r="I305" s="87" t="str">
        <f t="shared" si="12"/>
        <v>M</v>
      </c>
      <c r="J305" s="85" t="s">
        <v>665</v>
      </c>
    </row>
    <row r="306" spans="1:10" ht="12.75">
      <c r="A306" s="95"/>
      <c r="B306" s="100"/>
      <c r="C306" s="84"/>
      <c r="D306" s="105" t="s">
        <v>490</v>
      </c>
      <c r="E306" s="108"/>
      <c r="F306" s="105"/>
      <c r="G306" s="90"/>
      <c r="H306" s="67">
        <f t="shared" si="11"/>
      </c>
      <c r="I306" s="87">
        <f t="shared" si="12"/>
      </c>
      <c r="J306" s="85"/>
    </row>
    <row r="307" spans="1:10" ht="12.75">
      <c r="A307" s="95">
        <v>181</v>
      </c>
      <c r="B307" s="100" t="s">
        <v>440</v>
      </c>
      <c r="C307" s="84"/>
      <c r="D307" s="100" t="s">
        <v>619</v>
      </c>
      <c r="E307" s="108" t="s">
        <v>658</v>
      </c>
      <c r="F307" s="105">
        <v>39120</v>
      </c>
      <c r="G307" s="90"/>
      <c r="H307" s="67">
        <f t="shared" si="11"/>
        <v>0</v>
      </c>
      <c r="I307" s="87" t="str">
        <f t="shared" si="12"/>
        <v>M</v>
      </c>
      <c r="J307" s="85" t="s">
        <v>665</v>
      </c>
    </row>
    <row r="308" spans="1:10" ht="12.75">
      <c r="A308" s="97"/>
      <c r="B308" s="101"/>
      <c r="C308" s="84"/>
      <c r="D308" s="104"/>
      <c r="E308" s="109"/>
      <c r="F308" s="112"/>
      <c r="G308" s="90"/>
      <c r="H308" s="67">
        <f t="shared" si="11"/>
      </c>
      <c r="I308" s="87">
        <f t="shared" si="12"/>
      </c>
      <c r="J308" s="85"/>
    </row>
    <row r="309" spans="1:10" ht="12.75">
      <c r="A309" s="97">
        <v>182</v>
      </c>
      <c r="B309" s="101" t="s">
        <v>441</v>
      </c>
      <c r="C309" s="84"/>
      <c r="D309" s="104" t="s">
        <v>620</v>
      </c>
      <c r="E309" s="109" t="s">
        <v>658</v>
      </c>
      <c r="F309" s="112">
        <v>4270</v>
      </c>
      <c r="G309" s="90"/>
      <c r="H309" s="67">
        <f t="shared" si="11"/>
        <v>0</v>
      </c>
      <c r="I309" s="87" t="str">
        <f t="shared" si="12"/>
        <v>M</v>
      </c>
      <c r="J309" s="85" t="s">
        <v>665</v>
      </c>
    </row>
    <row r="310" spans="1:10" ht="12.75">
      <c r="A310" s="95"/>
      <c r="B310" s="100"/>
      <c r="C310" s="84"/>
      <c r="D310" s="105" t="s">
        <v>490</v>
      </c>
      <c r="E310" s="108"/>
      <c r="F310" s="105"/>
      <c r="G310" s="90"/>
      <c r="H310" s="67">
        <f t="shared" si="11"/>
      </c>
      <c r="I310" s="87">
        <f t="shared" si="12"/>
      </c>
      <c r="J310" s="85"/>
    </row>
    <row r="311" spans="1:10" ht="12.75">
      <c r="A311" s="95">
        <v>183</v>
      </c>
      <c r="B311" s="100" t="s">
        <v>442</v>
      </c>
      <c r="C311" s="84"/>
      <c r="D311" s="100" t="s">
        <v>621</v>
      </c>
      <c r="E311" s="108" t="s">
        <v>658</v>
      </c>
      <c r="F311" s="105">
        <v>44</v>
      </c>
      <c r="G311" s="90"/>
      <c r="H311" s="67">
        <f t="shared" si="11"/>
        <v>0</v>
      </c>
      <c r="I311" s="87" t="str">
        <f t="shared" si="12"/>
        <v>M</v>
      </c>
      <c r="J311" s="85" t="s">
        <v>665</v>
      </c>
    </row>
    <row r="312" spans="1:10" ht="12.75">
      <c r="A312" s="95"/>
      <c r="B312" s="100"/>
      <c r="C312" s="84"/>
      <c r="D312" s="105" t="s">
        <v>490</v>
      </c>
      <c r="E312" s="108"/>
      <c r="F312" s="105"/>
      <c r="G312" s="90"/>
      <c r="H312" s="67">
        <f t="shared" si="11"/>
      </c>
      <c r="I312" s="87">
        <f t="shared" si="12"/>
      </c>
      <c r="J312" s="85"/>
    </row>
    <row r="313" spans="1:10" ht="12.75">
      <c r="A313" s="95">
        <v>184</v>
      </c>
      <c r="B313" s="100" t="s">
        <v>443</v>
      </c>
      <c r="C313" s="84"/>
      <c r="D313" s="100" t="s">
        <v>622</v>
      </c>
      <c r="E313" s="108" t="s">
        <v>656</v>
      </c>
      <c r="F313" s="105">
        <v>20</v>
      </c>
      <c r="G313" s="90"/>
      <c r="H313" s="67">
        <f t="shared" si="11"/>
        <v>0</v>
      </c>
      <c r="I313" s="87" t="str">
        <f t="shared" si="12"/>
        <v>M</v>
      </c>
      <c r="J313" s="85" t="s">
        <v>665</v>
      </c>
    </row>
    <row r="314" spans="1:10" ht="12.75">
      <c r="A314" s="95"/>
      <c r="B314" s="100"/>
      <c r="C314" s="84"/>
      <c r="D314" s="105" t="s">
        <v>490</v>
      </c>
      <c r="E314" s="108"/>
      <c r="F314" s="105"/>
      <c r="G314" s="90"/>
      <c r="H314" s="67">
        <f t="shared" si="11"/>
      </c>
      <c r="I314" s="87">
        <f t="shared" si="12"/>
      </c>
      <c r="J314" s="85"/>
    </row>
    <row r="315" spans="1:10" ht="12.75">
      <c r="A315" s="95">
        <v>185</v>
      </c>
      <c r="B315" s="100" t="s">
        <v>444</v>
      </c>
      <c r="C315" s="84"/>
      <c r="D315" s="100" t="s">
        <v>623</v>
      </c>
      <c r="E315" s="108" t="s">
        <v>656</v>
      </c>
      <c r="F315" s="105">
        <v>60</v>
      </c>
      <c r="G315" s="90"/>
      <c r="H315" s="67">
        <f t="shared" si="11"/>
        <v>0</v>
      </c>
      <c r="I315" s="87" t="str">
        <f t="shared" si="12"/>
        <v>M</v>
      </c>
      <c r="J315" s="85" t="s">
        <v>665</v>
      </c>
    </row>
    <row r="316" spans="1:10" ht="12.75">
      <c r="A316" s="95"/>
      <c r="B316" s="100"/>
      <c r="C316" s="84"/>
      <c r="D316" s="105" t="s">
        <v>490</v>
      </c>
      <c r="E316" s="108"/>
      <c r="F316" s="105"/>
      <c r="G316" s="90"/>
      <c r="H316" s="67">
        <f t="shared" si="11"/>
      </c>
      <c r="I316" s="87">
        <f t="shared" si="12"/>
      </c>
      <c r="J316" s="85"/>
    </row>
    <row r="317" spans="1:10" ht="12.75">
      <c r="A317" s="95">
        <v>186</v>
      </c>
      <c r="B317" s="100" t="s">
        <v>445</v>
      </c>
      <c r="C317" s="84"/>
      <c r="D317" s="100" t="s">
        <v>624</v>
      </c>
      <c r="E317" s="108" t="s">
        <v>656</v>
      </c>
      <c r="F317" s="105">
        <v>365</v>
      </c>
      <c r="G317" s="90"/>
      <c r="H317" s="67">
        <f t="shared" si="11"/>
        <v>0</v>
      </c>
      <c r="I317" s="87" t="str">
        <f t="shared" si="12"/>
        <v>M</v>
      </c>
      <c r="J317" s="85" t="s">
        <v>665</v>
      </c>
    </row>
    <row r="318" spans="1:10" ht="12.75">
      <c r="A318" s="95"/>
      <c r="B318" s="100"/>
      <c r="C318" s="84"/>
      <c r="D318" s="105" t="s">
        <v>490</v>
      </c>
      <c r="E318" s="108"/>
      <c r="F318" s="105"/>
      <c r="G318" s="90"/>
      <c r="H318" s="67">
        <f t="shared" si="11"/>
      </c>
      <c r="I318" s="87">
        <f t="shared" si="12"/>
      </c>
      <c r="J318" s="85"/>
    </row>
    <row r="319" spans="1:10" ht="12.75">
      <c r="A319" s="95">
        <v>187</v>
      </c>
      <c r="B319" s="100" t="s">
        <v>446</v>
      </c>
      <c r="C319" s="84"/>
      <c r="D319" s="100" t="s">
        <v>625</v>
      </c>
      <c r="E319" s="108" t="s">
        <v>656</v>
      </c>
      <c r="F319" s="105">
        <v>334</v>
      </c>
      <c r="G319" s="90"/>
      <c r="H319" s="67">
        <f t="shared" si="11"/>
        <v>0</v>
      </c>
      <c r="I319" s="87" t="str">
        <f t="shared" si="12"/>
        <v>M</v>
      </c>
      <c r="J319" s="85" t="s">
        <v>665</v>
      </c>
    </row>
    <row r="320" spans="1:10" ht="12.75">
      <c r="A320" s="95"/>
      <c r="B320" s="100"/>
      <c r="C320" s="84"/>
      <c r="D320" s="105" t="s">
        <v>490</v>
      </c>
      <c r="E320" s="108"/>
      <c r="F320" s="105"/>
      <c r="G320" s="90"/>
      <c r="H320" s="67">
        <f t="shared" si="11"/>
      </c>
      <c r="I320" s="87">
        <f t="shared" si="12"/>
      </c>
      <c r="J320" s="85"/>
    </row>
    <row r="321" spans="1:10" ht="12.75">
      <c r="A321" s="95">
        <v>188</v>
      </c>
      <c r="B321" s="100" t="s">
        <v>447</v>
      </c>
      <c r="C321" s="84"/>
      <c r="D321" s="100" t="s">
        <v>626</v>
      </c>
      <c r="E321" s="108" t="s">
        <v>656</v>
      </c>
      <c r="F321" s="105">
        <v>440</v>
      </c>
      <c r="G321" s="90"/>
      <c r="H321" s="67">
        <f t="shared" si="11"/>
        <v>0</v>
      </c>
      <c r="I321" s="87" t="str">
        <f t="shared" si="12"/>
        <v>M</v>
      </c>
      <c r="J321" s="85" t="s">
        <v>665</v>
      </c>
    </row>
    <row r="322" spans="1:10" ht="12.75">
      <c r="A322" s="95"/>
      <c r="B322" s="100"/>
      <c r="C322" s="84"/>
      <c r="D322" s="105" t="s">
        <v>490</v>
      </c>
      <c r="E322" s="108"/>
      <c r="F322" s="105"/>
      <c r="G322" s="90"/>
      <c r="H322" s="67">
        <f t="shared" si="11"/>
      </c>
      <c r="I322" s="87">
        <f t="shared" si="12"/>
      </c>
      <c r="J322" s="85"/>
    </row>
    <row r="323" spans="1:10" ht="12.75">
      <c r="A323" s="95">
        <v>189</v>
      </c>
      <c r="B323" s="100" t="s">
        <v>448</v>
      </c>
      <c r="C323" s="84"/>
      <c r="D323" s="100" t="s">
        <v>627</v>
      </c>
      <c r="E323" s="108" t="s">
        <v>657</v>
      </c>
      <c r="F323" s="105">
        <v>20</v>
      </c>
      <c r="G323" s="90"/>
      <c r="H323" s="67">
        <f t="shared" si="11"/>
        <v>0</v>
      </c>
      <c r="I323" s="87" t="str">
        <f t="shared" si="12"/>
        <v>M</v>
      </c>
      <c r="J323" s="85" t="s">
        <v>665</v>
      </c>
    </row>
    <row r="324" spans="1:10" ht="12.75">
      <c r="A324" s="95"/>
      <c r="B324" s="100"/>
      <c r="C324" s="84"/>
      <c r="D324" s="105" t="s">
        <v>490</v>
      </c>
      <c r="E324" s="108"/>
      <c r="F324" s="105"/>
      <c r="G324" s="90"/>
      <c r="H324" s="67">
        <f aca="true" t="shared" si="13" ref="H324:H375">+IF(AND(F324="",G324=""),"",ROUND(G324,2)*F324)</f>
      </c>
      <c r="I324" s="87">
        <f aca="true" t="shared" si="14" ref="I324:I375">IF(E324&lt;&gt;"","M","")</f>
      </c>
      <c r="J324" s="85"/>
    </row>
    <row r="325" spans="1:10" ht="12.75">
      <c r="A325" s="95">
        <v>190</v>
      </c>
      <c r="B325" s="100" t="s">
        <v>449</v>
      </c>
      <c r="C325" s="84"/>
      <c r="D325" s="100" t="s">
        <v>628</v>
      </c>
      <c r="E325" s="108" t="s">
        <v>657</v>
      </c>
      <c r="F325" s="105">
        <v>20</v>
      </c>
      <c r="G325" s="90"/>
      <c r="H325" s="67">
        <f t="shared" si="13"/>
        <v>0</v>
      </c>
      <c r="I325" s="87" t="str">
        <f t="shared" si="14"/>
        <v>M</v>
      </c>
      <c r="J325" s="85" t="s">
        <v>665</v>
      </c>
    </row>
    <row r="326" spans="1:10" ht="12.75">
      <c r="A326" s="95"/>
      <c r="B326" s="100"/>
      <c r="C326" s="84"/>
      <c r="D326" s="105" t="s">
        <v>490</v>
      </c>
      <c r="E326" s="108"/>
      <c r="F326" s="105"/>
      <c r="G326" s="90"/>
      <c r="H326" s="67">
        <f t="shared" si="13"/>
      </c>
      <c r="I326" s="87">
        <f t="shared" si="14"/>
      </c>
      <c r="J326" s="85"/>
    </row>
    <row r="327" spans="1:10" ht="12.75">
      <c r="A327" s="95">
        <v>191</v>
      </c>
      <c r="B327" s="100" t="s">
        <v>450</v>
      </c>
      <c r="C327" s="84"/>
      <c r="D327" s="100" t="s">
        <v>629</v>
      </c>
      <c r="E327" s="108" t="s">
        <v>657</v>
      </c>
      <c r="F327" s="105">
        <v>10</v>
      </c>
      <c r="G327" s="90"/>
      <c r="H327" s="67">
        <f t="shared" si="13"/>
        <v>0</v>
      </c>
      <c r="I327" s="87" t="str">
        <f t="shared" si="14"/>
        <v>M</v>
      </c>
      <c r="J327" s="85" t="s">
        <v>665</v>
      </c>
    </row>
    <row r="328" spans="1:10" ht="12.75">
      <c r="A328" s="95"/>
      <c r="B328" s="100"/>
      <c r="C328" s="84"/>
      <c r="D328" s="105" t="s">
        <v>490</v>
      </c>
      <c r="E328" s="108"/>
      <c r="F328" s="105"/>
      <c r="G328" s="90"/>
      <c r="H328" s="67">
        <f t="shared" si="13"/>
      </c>
      <c r="I328" s="87">
        <f t="shared" si="14"/>
      </c>
      <c r="J328" s="85"/>
    </row>
    <row r="329" spans="1:10" ht="12.75">
      <c r="A329" s="95">
        <v>192</v>
      </c>
      <c r="B329" s="100" t="s">
        <v>451</v>
      </c>
      <c r="C329" s="84"/>
      <c r="D329" s="100" t="s">
        <v>630</v>
      </c>
      <c r="E329" s="108" t="s">
        <v>664</v>
      </c>
      <c r="F329" s="105">
        <v>4216</v>
      </c>
      <c r="G329" s="90"/>
      <c r="H329" s="67">
        <f t="shared" si="13"/>
        <v>0</v>
      </c>
      <c r="I329" s="87" t="str">
        <f t="shared" si="14"/>
        <v>M</v>
      </c>
      <c r="J329" s="85" t="s">
        <v>665</v>
      </c>
    </row>
    <row r="330" spans="1:10" ht="12.75">
      <c r="A330" s="95"/>
      <c r="B330" s="100"/>
      <c r="C330" s="84"/>
      <c r="D330" s="105" t="s">
        <v>490</v>
      </c>
      <c r="E330" s="108"/>
      <c r="F330" s="105"/>
      <c r="G330" s="90"/>
      <c r="H330" s="67">
        <f t="shared" si="13"/>
      </c>
      <c r="I330" s="87">
        <f t="shared" si="14"/>
      </c>
      <c r="J330" s="85"/>
    </row>
    <row r="331" spans="1:10" ht="31.5">
      <c r="A331" s="95">
        <v>193</v>
      </c>
      <c r="B331" s="100" t="s">
        <v>452</v>
      </c>
      <c r="C331" s="84"/>
      <c r="D331" s="100" t="s">
        <v>631</v>
      </c>
      <c r="E331" s="108" t="s">
        <v>664</v>
      </c>
      <c r="F331" s="105">
        <v>1840</v>
      </c>
      <c r="G331" s="90"/>
      <c r="H331" s="67">
        <f t="shared" si="13"/>
        <v>0</v>
      </c>
      <c r="I331" s="87" t="str">
        <f t="shared" si="14"/>
        <v>M</v>
      </c>
      <c r="J331" s="85" t="s">
        <v>665</v>
      </c>
    </row>
    <row r="332" spans="1:10" ht="12.75">
      <c r="A332" s="97"/>
      <c r="B332" s="101"/>
      <c r="C332" s="84"/>
      <c r="D332" s="104"/>
      <c r="E332" s="109"/>
      <c r="F332" s="112"/>
      <c r="G332" s="90"/>
      <c r="H332" s="67">
        <f t="shared" si="13"/>
      </c>
      <c r="I332" s="87">
        <f t="shared" si="14"/>
      </c>
      <c r="J332" s="85"/>
    </row>
    <row r="333" spans="1:10" ht="12.75">
      <c r="A333" s="97">
        <v>194</v>
      </c>
      <c r="B333" s="101" t="s">
        <v>453</v>
      </c>
      <c r="C333" s="84" t="s">
        <v>244</v>
      </c>
      <c r="D333" s="104" t="s">
        <v>632</v>
      </c>
      <c r="E333" s="109" t="s">
        <v>659</v>
      </c>
      <c r="F333" s="112">
        <v>1</v>
      </c>
      <c r="G333" s="90"/>
      <c r="H333" s="67">
        <f t="shared" si="13"/>
        <v>0</v>
      </c>
      <c r="I333" s="87" t="str">
        <f t="shared" si="14"/>
        <v>M</v>
      </c>
      <c r="J333" s="85" t="s">
        <v>665</v>
      </c>
    </row>
    <row r="334" spans="1:10" ht="12.75">
      <c r="A334" s="95"/>
      <c r="B334" s="100"/>
      <c r="C334" s="84"/>
      <c r="D334" s="105" t="s">
        <v>490</v>
      </c>
      <c r="E334" s="108"/>
      <c r="F334" s="105"/>
      <c r="G334" s="90"/>
      <c r="H334" s="67">
        <f t="shared" si="13"/>
      </c>
      <c r="I334" s="87">
        <f t="shared" si="14"/>
      </c>
      <c r="J334" s="85"/>
    </row>
    <row r="335" spans="1:10" ht="31.5">
      <c r="A335" s="95">
        <v>195</v>
      </c>
      <c r="B335" s="100" t="s">
        <v>454</v>
      </c>
      <c r="C335" s="84"/>
      <c r="D335" s="100" t="s">
        <v>633</v>
      </c>
      <c r="E335" s="108" t="s">
        <v>657</v>
      </c>
      <c r="F335" s="105">
        <v>3</v>
      </c>
      <c r="G335" s="90"/>
      <c r="H335" s="67">
        <f t="shared" si="13"/>
        <v>0</v>
      </c>
      <c r="I335" s="87" t="str">
        <f t="shared" si="14"/>
        <v>M</v>
      </c>
      <c r="J335" s="85" t="s">
        <v>665</v>
      </c>
    </row>
    <row r="336" spans="1:10" ht="12.75">
      <c r="A336" s="96"/>
      <c r="B336" s="101"/>
      <c r="C336" s="84"/>
      <c r="D336" s="104"/>
      <c r="E336" s="109"/>
      <c r="F336" s="112"/>
      <c r="G336" s="90"/>
      <c r="H336" s="67">
        <f t="shared" si="13"/>
      </c>
      <c r="I336" s="87">
        <f t="shared" si="14"/>
      </c>
      <c r="J336" s="85"/>
    </row>
    <row r="337" spans="1:10" ht="31.5">
      <c r="A337" s="95">
        <v>196</v>
      </c>
      <c r="B337" s="100" t="s">
        <v>455</v>
      </c>
      <c r="C337" s="84"/>
      <c r="D337" s="100" t="s">
        <v>634</v>
      </c>
      <c r="E337" s="108" t="s">
        <v>657</v>
      </c>
      <c r="F337" s="105">
        <v>10</v>
      </c>
      <c r="G337" s="90"/>
      <c r="H337" s="67">
        <f t="shared" si="13"/>
        <v>0</v>
      </c>
      <c r="I337" s="87" t="str">
        <f t="shared" si="14"/>
        <v>M</v>
      </c>
      <c r="J337" s="85" t="s">
        <v>665</v>
      </c>
    </row>
    <row r="338" spans="1:10" ht="12.75">
      <c r="A338" s="96"/>
      <c r="B338" s="101"/>
      <c r="C338" s="84"/>
      <c r="D338" s="104"/>
      <c r="E338" s="109"/>
      <c r="F338" s="112"/>
      <c r="G338" s="90"/>
      <c r="H338" s="67">
        <f t="shared" si="13"/>
      </c>
      <c r="I338" s="87">
        <f t="shared" si="14"/>
      </c>
      <c r="J338" s="85"/>
    </row>
    <row r="339" spans="1:10" ht="31.5">
      <c r="A339" s="95">
        <v>197</v>
      </c>
      <c r="B339" s="100" t="s">
        <v>456</v>
      </c>
      <c r="C339" s="84"/>
      <c r="D339" s="100" t="s">
        <v>635</v>
      </c>
      <c r="E339" s="108" t="s">
        <v>657</v>
      </c>
      <c r="F339" s="105">
        <v>2</v>
      </c>
      <c r="G339" s="90"/>
      <c r="H339" s="67">
        <f t="shared" si="13"/>
        <v>0</v>
      </c>
      <c r="I339" s="87" t="str">
        <f t="shared" si="14"/>
        <v>M</v>
      </c>
      <c r="J339" s="85" t="s">
        <v>665</v>
      </c>
    </row>
    <row r="340" spans="1:10" ht="12.75">
      <c r="A340" s="95"/>
      <c r="B340" s="100"/>
      <c r="C340" s="84"/>
      <c r="D340" s="105" t="s">
        <v>490</v>
      </c>
      <c r="E340" s="108"/>
      <c r="F340" s="105"/>
      <c r="G340" s="90"/>
      <c r="H340" s="67">
        <f t="shared" si="13"/>
      </c>
      <c r="I340" s="87">
        <f t="shared" si="14"/>
      </c>
      <c r="J340" s="85"/>
    </row>
    <row r="341" spans="1:10" ht="31.5">
      <c r="A341" s="95">
        <v>198</v>
      </c>
      <c r="B341" s="100" t="s">
        <v>457</v>
      </c>
      <c r="C341" s="84"/>
      <c r="D341" s="100" t="s">
        <v>636</v>
      </c>
      <c r="E341" s="108" t="s">
        <v>657</v>
      </c>
      <c r="F341" s="105">
        <v>3</v>
      </c>
      <c r="G341" s="90"/>
      <c r="H341" s="67">
        <f t="shared" si="13"/>
        <v>0</v>
      </c>
      <c r="I341" s="87" t="str">
        <f t="shared" si="14"/>
        <v>M</v>
      </c>
      <c r="J341" s="85" t="s">
        <v>665</v>
      </c>
    </row>
    <row r="342" spans="1:10" ht="12.75">
      <c r="A342" s="95"/>
      <c r="B342" s="100"/>
      <c r="C342" s="84"/>
      <c r="D342" s="105" t="s">
        <v>490</v>
      </c>
      <c r="E342" s="108"/>
      <c r="F342" s="105"/>
      <c r="G342" s="90"/>
      <c r="H342" s="67">
        <f t="shared" si="13"/>
      </c>
      <c r="I342" s="87">
        <f t="shared" si="14"/>
      </c>
      <c r="J342" s="85"/>
    </row>
    <row r="343" spans="1:10" ht="12.75">
      <c r="A343" s="95">
        <v>199</v>
      </c>
      <c r="B343" s="100" t="s">
        <v>458</v>
      </c>
      <c r="C343" s="84"/>
      <c r="D343" s="100" t="s">
        <v>637</v>
      </c>
      <c r="E343" s="108" t="s">
        <v>656</v>
      </c>
      <c r="F343" s="105">
        <v>1450</v>
      </c>
      <c r="G343" s="90"/>
      <c r="H343" s="67">
        <f t="shared" si="13"/>
        <v>0</v>
      </c>
      <c r="I343" s="87" t="str">
        <f t="shared" si="14"/>
        <v>M</v>
      </c>
      <c r="J343" s="85" t="s">
        <v>665</v>
      </c>
    </row>
    <row r="344" spans="1:10" ht="12.75">
      <c r="A344" s="95"/>
      <c r="B344" s="100"/>
      <c r="C344" s="84"/>
      <c r="D344" s="105" t="s">
        <v>490</v>
      </c>
      <c r="E344" s="108"/>
      <c r="F344" s="105"/>
      <c r="G344" s="90"/>
      <c r="H344" s="67">
        <f t="shared" si="13"/>
      </c>
      <c r="I344" s="87">
        <f t="shared" si="14"/>
      </c>
      <c r="J344" s="85"/>
    </row>
    <row r="345" spans="1:10" ht="12.75">
      <c r="A345" s="95">
        <v>200</v>
      </c>
      <c r="B345" s="100" t="s">
        <v>459</v>
      </c>
      <c r="C345" s="84"/>
      <c r="D345" s="100" t="s">
        <v>638</v>
      </c>
      <c r="E345" s="108" t="s">
        <v>656</v>
      </c>
      <c r="F345" s="105">
        <v>150</v>
      </c>
      <c r="G345" s="90"/>
      <c r="H345" s="67">
        <f t="shared" si="13"/>
        <v>0</v>
      </c>
      <c r="I345" s="87" t="str">
        <f t="shared" si="14"/>
        <v>M</v>
      </c>
      <c r="J345" s="85" t="s">
        <v>665</v>
      </c>
    </row>
    <row r="346" spans="1:10" ht="12.75">
      <c r="A346" s="95"/>
      <c r="B346" s="100"/>
      <c r="C346" s="84"/>
      <c r="D346" s="105" t="s">
        <v>490</v>
      </c>
      <c r="E346" s="108"/>
      <c r="F346" s="105"/>
      <c r="G346" s="90"/>
      <c r="H346" s="67">
        <f t="shared" si="13"/>
      </c>
      <c r="I346" s="87">
        <f t="shared" si="14"/>
      </c>
      <c r="J346" s="85"/>
    </row>
    <row r="347" spans="1:10" ht="12.75">
      <c r="A347" s="95">
        <v>201</v>
      </c>
      <c r="B347" s="100" t="s">
        <v>460</v>
      </c>
      <c r="C347" s="84"/>
      <c r="D347" s="100" t="s">
        <v>639</v>
      </c>
      <c r="E347" s="108" t="s">
        <v>658</v>
      </c>
      <c r="F347" s="105">
        <v>32</v>
      </c>
      <c r="G347" s="90"/>
      <c r="H347" s="67">
        <f t="shared" si="13"/>
        <v>0</v>
      </c>
      <c r="I347" s="87" t="str">
        <f t="shared" si="14"/>
        <v>M</v>
      </c>
      <c r="J347" s="85" t="s">
        <v>665</v>
      </c>
    </row>
    <row r="348" spans="1:10" ht="12.75">
      <c r="A348" s="95"/>
      <c r="B348" s="100"/>
      <c r="C348" s="84"/>
      <c r="D348" s="105"/>
      <c r="E348" s="108"/>
      <c r="F348" s="105"/>
      <c r="G348" s="90"/>
      <c r="H348" s="67">
        <f t="shared" si="13"/>
      </c>
      <c r="I348" s="87">
        <f t="shared" si="14"/>
      </c>
      <c r="J348" s="85"/>
    </row>
    <row r="349" spans="1:10" ht="12.75">
      <c r="A349" s="95">
        <v>202</v>
      </c>
      <c r="B349" s="100" t="s">
        <v>461</v>
      </c>
      <c r="C349" s="84"/>
      <c r="D349" s="100" t="s">
        <v>640</v>
      </c>
      <c r="E349" s="108" t="s">
        <v>657</v>
      </c>
      <c r="F349" s="105">
        <v>8</v>
      </c>
      <c r="G349" s="90"/>
      <c r="H349" s="67">
        <f t="shared" si="13"/>
        <v>0</v>
      </c>
      <c r="I349" s="87" t="str">
        <f t="shared" si="14"/>
        <v>M</v>
      </c>
      <c r="J349" s="85" t="s">
        <v>665</v>
      </c>
    </row>
    <row r="350" spans="1:10" ht="12.75">
      <c r="A350" s="95"/>
      <c r="B350" s="100"/>
      <c r="C350" s="84"/>
      <c r="D350" s="105" t="s">
        <v>490</v>
      </c>
      <c r="E350" s="108"/>
      <c r="F350" s="105"/>
      <c r="G350" s="90"/>
      <c r="H350" s="67">
        <f t="shared" si="13"/>
      </c>
      <c r="I350" s="87">
        <f t="shared" si="14"/>
      </c>
      <c r="J350" s="85"/>
    </row>
    <row r="351" spans="1:10" ht="21">
      <c r="A351" s="95">
        <v>203</v>
      </c>
      <c r="B351" s="100" t="s">
        <v>462</v>
      </c>
      <c r="C351" s="84"/>
      <c r="D351" s="100" t="s">
        <v>641</v>
      </c>
      <c r="E351" s="108" t="s">
        <v>657</v>
      </c>
      <c r="F351" s="105">
        <v>64</v>
      </c>
      <c r="G351" s="90"/>
      <c r="H351" s="67">
        <f t="shared" si="13"/>
        <v>0</v>
      </c>
      <c r="I351" s="87" t="str">
        <f t="shared" si="14"/>
        <v>M</v>
      </c>
      <c r="J351" s="85" t="s">
        <v>665</v>
      </c>
    </row>
    <row r="352" spans="1:10" ht="12.75">
      <c r="A352" s="95"/>
      <c r="B352" s="100"/>
      <c r="C352" s="84"/>
      <c r="D352" s="105" t="s">
        <v>490</v>
      </c>
      <c r="E352" s="108"/>
      <c r="F352" s="105"/>
      <c r="G352" s="90"/>
      <c r="H352" s="67">
        <f t="shared" si="13"/>
      </c>
      <c r="I352" s="87">
        <f t="shared" si="14"/>
      </c>
      <c r="J352" s="85"/>
    </row>
    <row r="353" spans="1:10" ht="12.75">
      <c r="A353" s="95">
        <v>204</v>
      </c>
      <c r="B353" s="100" t="s">
        <v>463</v>
      </c>
      <c r="C353" s="84"/>
      <c r="D353" s="100" t="s">
        <v>642</v>
      </c>
      <c r="E353" s="108" t="s">
        <v>658</v>
      </c>
      <c r="F353" s="105">
        <v>500</v>
      </c>
      <c r="G353" s="90"/>
      <c r="H353" s="67">
        <f t="shared" si="13"/>
        <v>0</v>
      </c>
      <c r="I353" s="87" t="str">
        <f t="shared" si="14"/>
        <v>M</v>
      </c>
      <c r="J353" s="85" t="s">
        <v>665</v>
      </c>
    </row>
    <row r="354" spans="1:10" ht="12.75">
      <c r="A354" s="95"/>
      <c r="B354" s="100"/>
      <c r="C354" s="84"/>
      <c r="D354" s="105" t="s">
        <v>490</v>
      </c>
      <c r="E354" s="108"/>
      <c r="F354" s="105"/>
      <c r="G354" s="90"/>
      <c r="H354" s="67">
        <f t="shared" si="13"/>
      </c>
      <c r="I354" s="87">
        <f t="shared" si="14"/>
      </c>
      <c r="J354" s="85"/>
    </row>
    <row r="355" spans="1:10" ht="12.75">
      <c r="A355" s="95">
        <v>205</v>
      </c>
      <c r="B355" s="100" t="s">
        <v>464</v>
      </c>
      <c r="C355" s="84"/>
      <c r="D355" s="100" t="s">
        <v>643</v>
      </c>
      <c r="E355" s="108" t="s">
        <v>657</v>
      </c>
      <c r="F355" s="105">
        <v>10</v>
      </c>
      <c r="G355" s="90"/>
      <c r="H355" s="67">
        <f t="shared" si="13"/>
        <v>0</v>
      </c>
      <c r="I355" s="87" t="str">
        <f t="shared" si="14"/>
        <v>M</v>
      </c>
      <c r="J355" s="85" t="s">
        <v>665</v>
      </c>
    </row>
    <row r="356" spans="1:10" ht="12.75">
      <c r="A356" s="95"/>
      <c r="B356" s="100"/>
      <c r="C356" s="84"/>
      <c r="D356" s="105" t="s">
        <v>490</v>
      </c>
      <c r="E356" s="108"/>
      <c r="F356" s="105"/>
      <c r="G356" s="90"/>
      <c r="H356" s="67">
        <f t="shared" si="13"/>
      </c>
      <c r="I356" s="87">
        <f t="shared" si="14"/>
      </c>
      <c r="J356" s="85"/>
    </row>
    <row r="357" spans="1:10" ht="12.75">
      <c r="A357" s="95">
        <v>206</v>
      </c>
      <c r="B357" s="100" t="s">
        <v>465</v>
      </c>
      <c r="C357" s="84"/>
      <c r="D357" s="100" t="s">
        <v>644</v>
      </c>
      <c r="E357" s="108" t="s">
        <v>664</v>
      </c>
      <c r="F357" s="105">
        <v>50</v>
      </c>
      <c r="G357" s="90"/>
      <c r="H357" s="67">
        <f t="shared" si="13"/>
        <v>0</v>
      </c>
      <c r="I357" s="87" t="str">
        <f t="shared" si="14"/>
        <v>M</v>
      </c>
      <c r="J357" s="85" t="s">
        <v>665</v>
      </c>
    </row>
    <row r="358" spans="1:10" ht="12.75">
      <c r="A358" s="95"/>
      <c r="B358" s="100"/>
      <c r="C358" s="84"/>
      <c r="D358" s="105" t="s">
        <v>490</v>
      </c>
      <c r="E358" s="108"/>
      <c r="F358" s="105"/>
      <c r="G358" s="90"/>
      <c r="H358" s="67">
        <f t="shared" si="13"/>
      </c>
      <c r="I358" s="87">
        <f t="shared" si="14"/>
      </c>
      <c r="J358" s="85"/>
    </row>
    <row r="359" spans="1:10" ht="12.75">
      <c r="A359" s="95">
        <v>207</v>
      </c>
      <c r="B359" s="100" t="s">
        <v>466</v>
      </c>
      <c r="C359" s="84"/>
      <c r="D359" s="100" t="s">
        <v>645</v>
      </c>
      <c r="E359" s="108" t="s">
        <v>664</v>
      </c>
      <c r="F359" s="105">
        <v>60</v>
      </c>
      <c r="G359" s="90"/>
      <c r="H359" s="67">
        <f t="shared" si="13"/>
        <v>0</v>
      </c>
      <c r="I359" s="87" t="str">
        <f t="shared" si="14"/>
        <v>M</v>
      </c>
      <c r="J359" s="85" t="s">
        <v>665</v>
      </c>
    </row>
    <row r="360" spans="1:10" ht="12.75">
      <c r="A360" s="95"/>
      <c r="B360" s="100"/>
      <c r="C360" s="84"/>
      <c r="D360" s="105" t="s">
        <v>490</v>
      </c>
      <c r="E360" s="108"/>
      <c r="F360" s="105"/>
      <c r="G360" s="90"/>
      <c r="H360" s="67">
        <f t="shared" si="13"/>
      </c>
      <c r="I360" s="87">
        <f t="shared" si="14"/>
      </c>
      <c r="J360" s="85"/>
    </row>
    <row r="361" spans="1:10" ht="12.75">
      <c r="A361" s="95">
        <v>208</v>
      </c>
      <c r="B361" s="100" t="s">
        <v>467</v>
      </c>
      <c r="C361" s="84"/>
      <c r="D361" s="100" t="s">
        <v>646</v>
      </c>
      <c r="E361" s="108" t="s">
        <v>664</v>
      </c>
      <c r="F361" s="105">
        <v>90</v>
      </c>
      <c r="G361" s="90"/>
      <c r="H361" s="67">
        <f t="shared" si="13"/>
        <v>0</v>
      </c>
      <c r="I361" s="87" t="str">
        <f t="shared" si="14"/>
        <v>M</v>
      </c>
      <c r="J361" s="85" t="s">
        <v>665</v>
      </c>
    </row>
    <row r="362" spans="1:10" ht="12.75">
      <c r="A362" s="95"/>
      <c r="B362" s="100"/>
      <c r="C362" s="84"/>
      <c r="D362" s="105" t="s">
        <v>490</v>
      </c>
      <c r="E362" s="108"/>
      <c r="F362" s="105"/>
      <c r="G362" s="90"/>
      <c r="H362" s="67">
        <f t="shared" si="13"/>
      </c>
      <c r="I362" s="87">
        <f t="shared" si="14"/>
      </c>
      <c r="J362" s="85"/>
    </row>
    <row r="363" spans="1:10" ht="12.75">
      <c r="A363" s="95">
        <v>209</v>
      </c>
      <c r="B363" s="100" t="s">
        <v>468</v>
      </c>
      <c r="C363" s="84"/>
      <c r="D363" s="100" t="s">
        <v>647</v>
      </c>
      <c r="E363" s="108" t="s">
        <v>656</v>
      </c>
      <c r="F363" s="105">
        <v>200</v>
      </c>
      <c r="G363" s="90"/>
      <c r="H363" s="67">
        <f t="shared" si="13"/>
        <v>0</v>
      </c>
      <c r="I363" s="87" t="str">
        <f t="shared" si="14"/>
        <v>M</v>
      </c>
      <c r="J363" s="85" t="s">
        <v>665</v>
      </c>
    </row>
    <row r="364" spans="1:10" ht="12.75">
      <c r="A364" s="95"/>
      <c r="B364" s="100"/>
      <c r="C364" s="84"/>
      <c r="D364" s="105" t="s">
        <v>490</v>
      </c>
      <c r="E364" s="108"/>
      <c r="F364" s="105"/>
      <c r="G364" s="90"/>
      <c r="H364" s="67">
        <f t="shared" si="13"/>
      </c>
      <c r="I364" s="87">
        <f t="shared" si="14"/>
      </c>
      <c r="J364" s="85"/>
    </row>
    <row r="365" spans="1:10" ht="31.5">
      <c r="A365" s="95">
        <v>210</v>
      </c>
      <c r="B365" s="100" t="s">
        <v>469</v>
      </c>
      <c r="C365" s="84"/>
      <c r="D365" s="100" t="s">
        <v>648</v>
      </c>
      <c r="E365" s="108" t="s">
        <v>656</v>
      </c>
      <c r="F365" s="105">
        <v>50</v>
      </c>
      <c r="G365" s="90"/>
      <c r="H365" s="67">
        <f t="shared" si="13"/>
        <v>0</v>
      </c>
      <c r="I365" s="87" t="str">
        <f t="shared" si="14"/>
        <v>M</v>
      </c>
      <c r="J365" s="85" t="s">
        <v>665</v>
      </c>
    </row>
    <row r="366" spans="1:10" ht="12.75">
      <c r="A366" s="95"/>
      <c r="B366" s="100"/>
      <c r="C366" s="84"/>
      <c r="D366" s="105" t="s">
        <v>490</v>
      </c>
      <c r="E366" s="108"/>
      <c r="F366" s="105"/>
      <c r="G366" s="90"/>
      <c r="H366" s="67">
        <f t="shared" si="13"/>
      </c>
      <c r="I366" s="87">
        <f t="shared" si="14"/>
      </c>
      <c r="J366" s="85"/>
    </row>
    <row r="367" spans="1:10" ht="31.5">
      <c r="A367" s="95">
        <v>211</v>
      </c>
      <c r="B367" s="100" t="s">
        <v>470</v>
      </c>
      <c r="C367" s="84"/>
      <c r="D367" s="100" t="s">
        <v>649</v>
      </c>
      <c r="E367" s="108" t="s">
        <v>656</v>
      </c>
      <c r="F367" s="105">
        <v>50</v>
      </c>
      <c r="G367" s="90"/>
      <c r="H367" s="67">
        <f t="shared" si="13"/>
        <v>0</v>
      </c>
      <c r="I367" s="87" t="str">
        <f t="shared" si="14"/>
        <v>M</v>
      </c>
      <c r="J367" s="85" t="s">
        <v>665</v>
      </c>
    </row>
    <row r="368" spans="1:10" ht="12.75">
      <c r="A368" s="95"/>
      <c r="B368" s="100"/>
      <c r="C368" s="84"/>
      <c r="D368" s="105" t="s">
        <v>490</v>
      </c>
      <c r="E368" s="108"/>
      <c r="F368" s="105"/>
      <c r="G368" s="90"/>
      <c r="H368" s="67">
        <f t="shared" si="13"/>
      </c>
      <c r="I368" s="87">
        <f t="shared" si="14"/>
      </c>
      <c r="J368" s="85"/>
    </row>
    <row r="369" spans="1:10" ht="12.75">
      <c r="A369" s="95">
        <v>212</v>
      </c>
      <c r="B369" s="100" t="s">
        <v>471</v>
      </c>
      <c r="C369" s="84"/>
      <c r="D369" s="100" t="s">
        <v>650</v>
      </c>
      <c r="E369" s="108" t="s">
        <v>657</v>
      </c>
      <c r="F369" s="105">
        <v>10</v>
      </c>
      <c r="G369" s="90"/>
      <c r="H369" s="67">
        <f t="shared" si="13"/>
        <v>0</v>
      </c>
      <c r="I369" s="87" t="str">
        <f t="shared" si="14"/>
        <v>M</v>
      </c>
      <c r="J369" s="85" t="s">
        <v>665</v>
      </c>
    </row>
    <row r="370" spans="1:10" ht="12.75">
      <c r="A370" s="95"/>
      <c r="B370" s="100"/>
      <c r="C370" s="84"/>
      <c r="D370" s="105" t="s">
        <v>490</v>
      </c>
      <c r="E370" s="108"/>
      <c r="F370" s="105"/>
      <c r="G370" s="90"/>
      <c r="H370" s="67">
        <f t="shared" si="13"/>
      </c>
      <c r="I370" s="87">
        <f t="shared" si="14"/>
      </c>
      <c r="J370" s="85"/>
    </row>
    <row r="371" spans="1:10" ht="31.5">
      <c r="A371" s="95">
        <v>213</v>
      </c>
      <c r="B371" s="100" t="s">
        <v>472</v>
      </c>
      <c r="C371" s="84" t="s">
        <v>244</v>
      </c>
      <c r="D371" s="100" t="s">
        <v>651</v>
      </c>
      <c r="E371" s="108" t="s">
        <v>657</v>
      </c>
      <c r="F371" s="105">
        <v>3</v>
      </c>
      <c r="G371" s="90"/>
      <c r="H371" s="67">
        <f t="shared" si="13"/>
        <v>0</v>
      </c>
      <c r="I371" s="87" t="str">
        <f t="shared" si="14"/>
        <v>M</v>
      </c>
      <c r="J371" s="85" t="s">
        <v>665</v>
      </c>
    </row>
    <row r="372" spans="1:10" ht="12.75">
      <c r="A372" s="95"/>
      <c r="B372" s="100"/>
      <c r="C372" s="84"/>
      <c r="D372" s="105" t="s">
        <v>490</v>
      </c>
      <c r="E372" s="108"/>
      <c r="F372" s="105"/>
      <c r="G372" s="90"/>
      <c r="H372" s="67">
        <f t="shared" si="13"/>
      </c>
      <c r="I372" s="87">
        <f t="shared" si="14"/>
      </c>
      <c r="J372" s="85"/>
    </row>
    <row r="373" spans="1:10" ht="12.75">
      <c r="A373" s="95">
        <v>214</v>
      </c>
      <c r="B373" s="100" t="s">
        <v>473</v>
      </c>
      <c r="C373" s="84"/>
      <c r="D373" s="100" t="s">
        <v>652</v>
      </c>
      <c r="E373" s="108" t="s">
        <v>658</v>
      </c>
      <c r="F373" s="105">
        <v>4610</v>
      </c>
      <c r="G373" s="90"/>
      <c r="H373" s="67">
        <f t="shared" si="13"/>
        <v>0</v>
      </c>
      <c r="I373" s="87" t="str">
        <f t="shared" si="14"/>
        <v>M</v>
      </c>
      <c r="J373" s="85" t="s">
        <v>665</v>
      </c>
    </row>
    <row r="374" spans="1:10" ht="12.75">
      <c r="A374" s="95"/>
      <c r="B374" s="100"/>
      <c r="C374" s="84"/>
      <c r="D374" s="105" t="s">
        <v>490</v>
      </c>
      <c r="E374" s="108"/>
      <c r="F374" s="105"/>
      <c r="G374" s="90"/>
      <c r="H374" s="67">
        <f t="shared" si="13"/>
      </c>
      <c r="I374" s="87">
        <f t="shared" si="14"/>
      </c>
      <c r="J374" s="85"/>
    </row>
    <row r="375" spans="1:10" ht="31.5">
      <c r="A375" s="95">
        <v>215</v>
      </c>
      <c r="B375" s="100" t="s">
        <v>474</v>
      </c>
      <c r="C375" s="84"/>
      <c r="D375" s="100" t="s">
        <v>653</v>
      </c>
      <c r="E375" s="108" t="s">
        <v>658</v>
      </c>
      <c r="F375" s="105">
        <v>400</v>
      </c>
      <c r="G375" s="90"/>
      <c r="H375" s="67">
        <f t="shared" si="13"/>
        <v>0</v>
      </c>
      <c r="I375" s="87" t="str">
        <f t="shared" si="14"/>
        <v>M</v>
      </c>
      <c r="J375" s="85" t="s">
        <v>665</v>
      </c>
    </row>
  </sheetData>
  <sheetProtection sheet="1"/>
  <mergeCells count="4">
    <mergeCell ref="D7:G7"/>
    <mergeCell ref="D8:G8"/>
    <mergeCell ref="D9:G9"/>
    <mergeCell ref="A1:J1"/>
  </mergeCells>
  <conditionalFormatting sqref="J30:J34 J36:J39 J41:J45 J26:J28 C26:C375 J47:J375">
    <cfRule type="cellIs" priority="265" dxfId="8" operator="notEqual" stopIfTrue="1">
      <formula>""</formula>
    </cfRule>
  </conditionalFormatting>
  <conditionalFormatting sqref="C17:C25 G17:G375">
    <cfRule type="cellIs" priority="196" dxfId="8" operator="notEqual" stopIfTrue="1">
      <formula>""</formula>
    </cfRule>
  </conditionalFormatting>
  <conditionalFormatting sqref="J17:J25">
    <cfRule type="cellIs" priority="195" dxfId="8" operator="notEqual" stopIfTrue="1">
      <formula>""</formula>
    </cfRule>
  </conditionalFormatting>
  <conditionalFormatting sqref="H7">
    <cfRule type="cellIs" priority="187" dxfId="11" operator="equal" stopIfTrue="1">
      <formula>0</formula>
    </cfRule>
    <cfRule type="cellIs" priority="188" dxfId="10" operator="lessThan" stopIfTrue="1">
      <formula>$H$8</formula>
    </cfRule>
    <cfRule type="cellIs" priority="189" dxfId="9" operator="greaterThanOrEqual" stopIfTrue="1">
      <formula>$H$8</formula>
    </cfRule>
  </conditionalFormatting>
  <conditionalFormatting sqref="D17:D34">
    <cfRule type="expression" priority="105" dxfId="7" stopIfTrue="1">
      <formula>'A Misura'!#REF!="1"</formula>
    </cfRule>
    <cfRule type="expression" priority="106" dxfId="6" stopIfTrue="1">
      <formula>'A Misura'!#REF!="2"</formula>
    </cfRule>
    <cfRule type="expression" priority="107" dxfId="0" stopIfTrue="1">
      <formula>'A Misura'!#REF!="3"</formula>
    </cfRule>
  </conditionalFormatting>
  <conditionalFormatting sqref="D318:D319 D322:D340 D257:D258 D245:D246 D313 D310:D311 D292:D305 D290 D279:D288 D265:D277 D260:D263">
    <cfRule type="expression" priority="108" dxfId="7" stopIfTrue="1">
      <formula>'A Misura'!#REF!="1"</formula>
    </cfRule>
    <cfRule type="expression" priority="109" dxfId="6" stopIfTrue="1">
      <formula>'A Misura'!#REF!="2"</formula>
    </cfRule>
    <cfRule type="expression" priority="110" dxfId="0" stopIfTrue="1">
      <formula>'A Misura'!#REF!="3"</formula>
    </cfRule>
  </conditionalFormatting>
  <conditionalFormatting sqref="D349">
    <cfRule type="expression" priority="111" dxfId="7" stopIfTrue="1">
      <formula>IL297="1"</formula>
    </cfRule>
    <cfRule type="expression" priority="112" dxfId="6" stopIfTrue="1">
      <formula>IL297="2"</formula>
    </cfRule>
    <cfRule type="expression" priority="113" dxfId="0" stopIfTrue="1">
      <formula>IM297="3"</formula>
    </cfRule>
  </conditionalFormatting>
  <conditionalFormatting sqref="D289">
    <cfRule type="expression" priority="114" dxfId="7" stopIfTrue="1">
      <formula>IL221="1"</formula>
    </cfRule>
    <cfRule type="expression" priority="115" dxfId="6" stopIfTrue="1">
      <formula>IL221="2"</formula>
    </cfRule>
    <cfRule type="expression" priority="116" dxfId="0" stopIfTrue="1">
      <formula>IM221="3"</formula>
    </cfRule>
  </conditionalFormatting>
  <conditionalFormatting sqref="D291">
    <cfRule type="expression" priority="117" dxfId="7" stopIfTrue="1">
      <formula>IL225="1"</formula>
    </cfRule>
    <cfRule type="expression" priority="118" dxfId="6" stopIfTrue="1">
      <formula>IL225="2"</formula>
    </cfRule>
    <cfRule type="expression" priority="119" dxfId="0" stopIfTrue="1">
      <formula>IM225="3"</formula>
    </cfRule>
  </conditionalFormatting>
  <conditionalFormatting sqref="D306:D308">
    <cfRule type="expression" priority="120" dxfId="7" stopIfTrue="1">
      <formula>IL247="1"</formula>
    </cfRule>
    <cfRule type="expression" priority="121" dxfId="6" stopIfTrue="1">
      <formula>IL247="2"</formula>
    </cfRule>
    <cfRule type="expression" priority="122" dxfId="0" stopIfTrue="1">
      <formula>IM247="3"</formula>
    </cfRule>
  </conditionalFormatting>
  <conditionalFormatting sqref="D314:D315">
    <cfRule type="expression" priority="123" dxfId="7" stopIfTrue="1">
      <formula>IL253="1"</formula>
    </cfRule>
    <cfRule type="expression" priority="124" dxfId="6" stopIfTrue="1">
      <formula>IL253="2"</formula>
    </cfRule>
    <cfRule type="expression" priority="125" dxfId="0" stopIfTrue="1">
      <formula>IM253="3"</formula>
    </cfRule>
  </conditionalFormatting>
  <conditionalFormatting sqref="D256">
    <cfRule type="expression" priority="126" dxfId="7" stopIfTrue="1">
      <formula>IL200="1"</formula>
    </cfRule>
    <cfRule type="expression" priority="127" dxfId="6" stopIfTrue="1">
      <formula>IL200="2"</formula>
    </cfRule>
    <cfRule type="expression" priority="128" dxfId="0" stopIfTrue="1">
      <formula>IM200="3"</formula>
    </cfRule>
  </conditionalFormatting>
  <conditionalFormatting sqref="D264">
    <cfRule type="expression" priority="129" dxfId="7" stopIfTrue="1">
      <formula>IL206="1"</formula>
    </cfRule>
    <cfRule type="expression" priority="130" dxfId="6" stopIfTrue="1">
      <formula>IL206="2"</formula>
    </cfRule>
    <cfRule type="expression" priority="131" dxfId="0" stopIfTrue="1">
      <formula>IM206="3"</formula>
    </cfRule>
  </conditionalFormatting>
  <conditionalFormatting sqref="D320:D321">
    <cfRule type="expression" priority="132" dxfId="7" stopIfTrue="1">
      <formula>IL263="1"</formula>
    </cfRule>
    <cfRule type="expression" priority="133" dxfId="6" stopIfTrue="1">
      <formula>IL263="2"</formula>
    </cfRule>
    <cfRule type="expression" priority="134" dxfId="0" stopIfTrue="1">
      <formula>IM263="3"</formula>
    </cfRule>
  </conditionalFormatting>
  <conditionalFormatting sqref="D278">
    <cfRule type="expression" priority="135" dxfId="7" stopIfTrue="1">
      <formula>IL216="1"</formula>
    </cfRule>
    <cfRule type="expression" priority="136" dxfId="6" stopIfTrue="1">
      <formula>IL216="2"</formula>
    </cfRule>
    <cfRule type="expression" priority="137" dxfId="0" stopIfTrue="1">
      <formula>IM216="3"</formula>
    </cfRule>
  </conditionalFormatting>
  <conditionalFormatting sqref="D374:D375 D372 D370 D368 D366 D354:D364 D352 D345 D342 D348">
    <cfRule type="expression" priority="138" dxfId="7" stopIfTrue="1">
      <formula>'A Misura'!#REF!="1"</formula>
    </cfRule>
    <cfRule type="expression" priority="139" dxfId="6" stopIfTrue="1">
      <formula>'A Misura'!#REF!="2"</formula>
    </cfRule>
    <cfRule type="expression" priority="140" dxfId="0" stopIfTrue="1">
      <formula>'A Misura'!#REF!="3"</formula>
    </cfRule>
  </conditionalFormatting>
  <conditionalFormatting sqref="D341">
    <cfRule type="expression" priority="141" dxfId="7" stopIfTrue="1">
      <formula>IL289="1"</formula>
    </cfRule>
    <cfRule type="expression" priority="142" dxfId="6" stopIfTrue="1">
      <formula>IL289="2"</formula>
    </cfRule>
    <cfRule type="expression" priority="143" dxfId="0" stopIfTrue="1">
      <formula>IM289="3"</formula>
    </cfRule>
  </conditionalFormatting>
  <conditionalFormatting sqref="D343">
    <cfRule type="expression" priority="144" dxfId="7" stopIfTrue="1">
      <formula>IL291="1"</formula>
    </cfRule>
    <cfRule type="expression" priority="145" dxfId="6" stopIfTrue="1">
      <formula>IL291="2"</formula>
    </cfRule>
    <cfRule type="expression" priority="146" dxfId="0" stopIfTrue="1">
      <formula>IM291="3"</formula>
    </cfRule>
  </conditionalFormatting>
  <conditionalFormatting sqref="D346:D347">
    <cfRule type="expression" priority="147" dxfId="7" stopIfTrue="1">
      <formula>IL295="1"</formula>
    </cfRule>
    <cfRule type="expression" priority="148" dxfId="6" stopIfTrue="1">
      <formula>IL295="2"</formula>
    </cfRule>
    <cfRule type="expression" priority="149" dxfId="0" stopIfTrue="1">
      <formula>IM295="3"</formula>
    </cfRule>
  </conditionalFormatting>
  <conditionalFormatting sqref="D350:D351">
    <cfRule type="expression" priority="150" dxfId="7" stopIfTrue="1">
      <formula>IL297="1"</formula>
    </cfRule>
    <cfRule type="expression" priority="151" dxfId="6" stopIfTrue="1">
      <formula>IL297="2"</formula>
    </cfRule>
    <cfRule type="expression" priority="152" dxfId="0" stopIfTrue="1">
      <formula>IM297="3"</formula>
    </cfRule>
  </conditionalFormatting>
  <conditionalFormatting sqref="D259">
    <cfRule type="expression" priority="153" dxfId="7" stopIfTrue="1">
      <formula>IL201="1"</formula>
    </cfRule>
    <cfRule type="expression" priority="154" dxfId="6" stopIfTrue="1">
      <formula>IL201="2"</formula>
    </cfRule>
    <cfRule type="expression" priority="155" dxfId="0" stopIfTrue="1">
      <formula>IM201="3"</formula>
    </cfRule>
  </conditionalFormatting>
  <conditionalFormatting sqref="D316:D317">
    <cfRule type="expression" priority="156" dxfId="7" stopIfTrue="1">
      <formula>IL257="1"</formula>
    </cfRule>
    <cfRule type="expression" priority="157" dxfId="6" stopIfTrue="1">
      <formula>IL257="2"</formula>
    </cfRule>
    <cfRule type="expression" priority="158" dxfId="0" stopIfTrue="1">
      <formula>IM257="3"</formula>
    </cfRule>
  </conditionalFormatting>
  <conditionalFormatting sqref="D312 D309">
    <cfRule type="expression" priority="159" dxfId="7" stopIfTrue="1">
      <formula>IL249="1"</formula>
    </cfRule>
    <cfRule type="expression" priority="160" dxfId="6" stopIfTrue="1">
      <formula>IL249="2"</formula>
    </cfRule>
    <cfRule type="expression" priority="161" dxfId="0" stopIfTrue="1">
      <formula>IM249="3"</formula>
    </cfRule>
  </conditionalFormatting>
  <conditionalFormatting sqref="D367">
    <cfRule type="expression" priority="162" dxfId="7" stopIfTrue="1">
      <formula>IL311="1"</formula>
    </cfRule>
    <cfRule type="expression" priority="163" dxfId="6" stopIfTrue="1">
      <formula>IL311="2"</formula>
    </cfRule>
    <cfRule type="expression" priority="164" dxfId="0" stopIfTrue="1">
      <formula>IM311="3"</formula>
    </cfRule>
  </conditionalFormatting>
  <conditionalFormatting sqref="D369">
    <cfRule type="expression" priority="165" dxfId="7" stopIfTrue="1">
      <formula>IL313="1"</formula>
    </cfRule>
    <cfRule type="expression" priority="166" dxfId="6" stopIfTrue="1">
      <formula>IL313="2"</formula>
    </cfRule>
    <cfRule type="expression" priority="167" dxfId="0" stopIfTrue="1">
      <formula>IM313="3"</formula>
    </cfRule>
  </conditionalFormatting>
  <conditionalFormatting sqref="D371">
    <cfRule type="expression" priority="168" dxfId="7" stopIfTrue="1">
      <formula>IL315="1"</formula>
    </cfRule>
    <cfRule type="expression" priority="169" dxfId="6" stopIfTrue="1">
      <formula>IL315="2"</formula>
    </cfRule>
    <cfRule type="expression" priority="170" dxfId="0" stopIfTrue="1">
      <formula>IM315="3"</formula>
    </cfRule>
  </conditionalFormatting>
  <conditionalFormatting sqref="D344">
    <cfRule type="expression" priority="171" dxfId="7" stopIfTrue="1">
      <formula>IL294="1"</formula>
    </cfRule>
    <cfRule type="expression" priority="172" dxfId="6" stopIfTrue="1">
      <formula>IL294="2"</formula>
    </cfRule>
    <cfRule type="expression" priority="173" dxfId="0" stopIfTrue="1">
      <formula>IM294="3"</formula>
    </cfRule>
  </conditionalFormatting>
  <conditionalFormatting sqref="D243:D244">
    <cfRule type="expression" priority="174" dxfId="7" stopIfTrue="1">
      <formula>IL256="1"</formula>
    </cfRule>
    <cfRule type="expression" priority="175" dxfId="6" stopIfTrue="1">
      <formula>IL256="2"</formula>
    </cfRule>
    <cfRule type="expression" priority="176" dxfId="0" stopIfTrue="1">
      <formula>IM256="3"</formula>
    </cfRule>
  </conditionalFormatting>
  <conditionalFormatting sqref="D373">
    <cfRule type="expression" priority="177" dxfId="7" stopIfTrue="1">
      <formula>IL243="1"</formula>
    </cfRule>
    <cfRule type="expression" priority="178" dxfId="6" stopIfTrue="1">
      <formula>IL243="2"</formula>
    </cfRule>
    <cfRule type="expression" priority="179" dxfId="0" stopIfTrue="1">
      <formula>IM243="3"</formula>
    </cfRule>
  </conditionalFormatting>
  <conditionalFormatting sqref="D353">
    <cfRule type="expression" priority="180" dxfId="7" stopIfTrue="1">
      <formula>IL299="1"</formula>
    </cfRule>
    <cfRule type="expression" priority="181" dxfId="6" stopIfTrue="1">
      <formula>IL299="2"</formula>
    </cfRule>
    <cfRule type="expression" priority="182" dxfId="0" stopIfTrue="1">
      <formula>IM299="3"</formula>
    </cfRule>
  </conditionalFormatting>
  <conditionalFormatting sqref="D365">
    <cfRule type="expression" priority="183" dxfId="7" stopIfTrue="1">
      <formula>IL307="1"</formula>
    </cfRule>
    <cfRule type="expression" priority="184" dxfId="6" stopIfTrue="1">
      <formula>IL307="2"</formula>
    </cfRule>
    <cfRule type="expression" priority="185" dxfId="0" stopIfTrue="1">
      <formula>IM307="3"</formula>
    </cfRule>
  </conditionalFormatting>
  <conditionalFormatting sqref="E17:E34">
    <cfRule type="expression" priority="79" dxfId="0" stopIfTrue="1">
      <formula>IM17="3"</formula>
    </cfRule>
  </conditionalFormatting>
  <conditionalFormatting sqref="E318:E319 E322:E340 E257:E258 E245:E246 E313 E310:E311 E292:E305 E290 E279:E288 E265:E277 E260:E263">
    <cfRule type="expression" priority="80" dxfId="0" stopIfTrue="1">
      <formula>'A Misura'!#REF!="3"</formula>
    </cfRule>
  </conditionalFormatting>
  <conditionalFormatting sqref="E349">
    <cfRule type="expression" priority="81" dxfId="0" stopIfTrue="1">
      <formula>IP297="3"</formula>
    </cfRule>
  </conditionalFormatting>
  <conditionalFormatting sqref="E289">
    <cfRule type="expression" priority="82" dxfId="0" stopIfTrue="1">
      <formula>IP221="3"</formula>
    </cfRule>
  </conditionalFormatting>
  <conditionalFormatting sqref="E291">
    <cfRule type="expression" priority="83" dxfId="0" stopIfTrue="1">
      <formula>IP225="3"</formula>
    </cfRule>
  </conditionalFormatting>
  <conditionalFormatting sqref="E259 E264">
    <cfRule type="expression" priority="84" dxfId="0" stopIfTrue="1">
      <formula>IP201="3"</formula>
    </cfRule>
  </conditionalFormatting>
  <conditionalFormatting sqref="E306:E308">
    <cfRule type="expression" priority="85" dxfId="0" stopIfTrue="1">
      <formula>IP247="3"</formula>
    </cfRule>
  </conditionalFormatting>
  <conditionalFormatting sqref="E256">
    <cfRule type="expression" priority="86" dxfId="0" stopIfTrue="1">
      <formula>IP200="3"</formula>
    </cfRule>
  </conditionalFormatting>
  <conditionalFormatting sqref="E316:E317">
    <cfRule type="expression" priority="87" dxfId="0" stopIfTrue="1">
      <formula>IP257="3"</formula>
    </cfRule>
  </conditionalFormatting>
  <conditionalFormatting sqref="E320:E321">
    <cfRule type="expression" priority="88" dxfId="0" stopIfTrue="1">
      <formula>IP263="3"</formula>
    </cfRule>
  </conditionalFormatting>
  <conditionalFormatting sqref="E278">
    <cfRule type="expression" priority="89" dxfId="0" stopIfTrue="1">
      <formula>IP216="3"</formula>
    </cfRule>
  </conditionalFormatting>
  <conditionalFormatting sqref="E372 E370 E368 E366 E358:E364 E352 E345 E354:E356 E342 E374:E375 E348">
    <cfRule type="expression" priority="90" dxfId="0" stopIfTrue="1">
      <formula>'A Misura'!#REF!="3"</formula>
    </cfRule>
  </conditionalFormatting>
  <conditionalFormatting sqref="E341">
    <cfRule type="expression" priority="91" dxfId="0" stopIfTrue="1">
      <formula>IP289="3"</formula>
    </cfRule>
  </conditionalFormatting>
  <conditionalFormatting sqref="E343">
    <cfRule type="expression" priority="92" dxfId="0" stopIfTrue="1">
      <formula>IP291="3"</formula>
    </cfRule>
  </conditionalFormatting>
  <conditionalFormatting sqref="E346:E347">
    <cfRule type="expression" priority="93" dxfId="0" stopIfTrue="1">
      <formula>IP295="3"</formula>
    </cfRule>
  </conditionalFormatting>
  <conditionalFormatting sqref="E350:E351">
    <cfRule type="expression" priority="94" dxfId="0" stopIfTrue="1">
      <formula>IP297="3"</formula>
    </cfRule>
  </conditionalFormatting>
  <conditionalFormatting sqref="E353 E357">
    <cfRule type="expression" priority="95" dxfId="0" stopIfTrue="1">
      <formula>IP299="3"</formula>
    </cfRule>
  </conditionalFormatting>
  <conditionalFormatting sqref="E365">
    <cfRule type="expression" priority="96" dxfId="0" stopIfTrue="1">
      <formula>IP307="3"</formula>
    </cfRule>
  </conditionalFormatting>
  <conditionalFormatting sqref="E312 E309">
    <cfRule type="expression" priority="97" dxfId="0" stopIfTrue="1">
      <formula>IP249="3"</formula>
    </cfRule>
  </conditionalFormatting>
  <conditionalFormatting sqref="E367">
    <cfRule type="expression" priority="98" dxfId="0" stopIfTrue="1">
      <formula>IP311="3"</formula>
    </cfRule>
  </conditionalFormatting>
  <conditionalFormatting sqref="E369">
    <cfRule type="expression" priority="99" dxfId="0" stopIfTrue="1">
      <formula>IP313="3"</formula>
    </cfRule>
  </conditionalFormatting>
  <conditionalFormatting sqref="E371">
    <cfRule type="expression" priority="100" dxfId="0" stopIfTrue="1">
      <formula>IP315="3"</formula>
    </cfRule>
  </conditionalFormatting>
  <conditionalFormatting sqref="E344">
    <cfRule type="expression" priority="101" dxfId="0" stopIfTrue="1">
      <formula>IP294="3"</formula>
    </cfRule>
  </conditionalFormatting>
  <conditionalFormatting sqref="E243:E244">
    <cfRule type="expression" priority="102" dxfId="0" stopIfTrue="1">
      <formula>IP256="3"</formula>
    </cfRule>
  </conditionalFormatting>
  <conditionalFormatting sqref="E373">
    <cfRule type="expression" priority="103" dxfId="0" stopIfTrue="1">
      <formula>IP243="3"</formula>
    </cfRule>
  </conditionalFormatting>
  <conditionalFormatting sqref="E314:E315">
    <cfRule type="expression" priority="104" dxfId="0" stopIfTrue="1">
      <formula>IP253="3"</formula>
    </cfRule>
  </conditionalFormatting>
  <conditionalFormatting sqref="F366 F354:F364 F352 F345 F342 F374:F375 F372 F370 F368 F348 F17:F34">
    <cfRule type="expression" priority="1" dxfId="219" stopIfTrue="1">
      <formula>'A Misura'!#REF!="1"</formula>
    </cfRule>
    <cfRule type="expression" priority="2" dxfId="220" stopIfTrue="1">
      <formula>'A Misura'!#REF!="3"</formula>
    </cfRule>
    <cfRule type="expression" priority="3" dxfId="0" stopIfTrue="1">
      <formula>_OIP1="3"</formula>
    </cfRule>
  </conditionalFormatting>
  <conditionalFormatting sqref="F318:F319 F322:F340 F257:F258 F245:F246 F313 F310:F311 F292:F305 F290 F279:F288 F265:F277 F260:F263">
    <cfRule type="expression" priority="4" dxfId="219" stopIfTrue="1">
      <formula>'A Misura'!#REF!="1"</formula>
    </cfRule>
    <cfRule type="expression" priority="5" dxfId="220" stopIfTrue="1">
      <formula>'A Misura'!#REF!="3"</formula>
    </cfRule>
    <cfRule type="expression" priority="6" dxfId="0" stopIfTrue="1">
      <formula>_OIP1="3"</formula>
    </cfRule>
  </conditionalFormatting>
  <conditionalFormatting sqref="F349">
    <cfRule type="expression" priority="7" dxfId="219" stopIfTrue="1">
      <formula>IN297="1"</formula>
    </cfRule>
    <cfRule type="expression" priority="8" dxfId="220" stopIfTrue="1">
      <formula>IN297="3"</formula>
    </cfRule>
    <cfRule type="expression" priority="9" dxfId="0" stopIfTrue="1">
      <formula>_OIP1="3"</formula>
    </cfRule>
  </conditionalFormatting>
  <conditionalFormatting sqref="F289">
    <cfRule type="expression" priority="10" dxfId="219" stopIfTrue="1">
      <formula>IN221="1"</formula>
    </cfRule>
    <cfRule type="expression" priority="11" dxfId="220" stopIfTrue="1">
      <formula>IN221="3"</formula>
    </cfRule>
    <cfRule type="expression" priority="12" dxfId="0" stopIfTrue="1">
      <formula>_OIP1="3"</formula>
    </cfRule>
  </conditionalFormatting>
  <conditionalFormatting sqref="F291">
    <cfRule type="expression" priority="13" dxfId="219" stopIfTrue="1">
      <formula>IN225="1"</formula>
    </cfRule>
    <cfRule type="expression" priority="14" dxfId="220" stopIfTrue="1">
      <formula>IN225="3"</formula>
    </cfRule>
    <cfRule type="expression" priority="15" dxfId="0" stopIfTrue="1">
      <formula>_OIP1="3"</formula>
    </cfRule>
  </conditionalFormatting>
  <conditionalFormatting sqref="F306:F308">
    <cfRule type="expression" priority="16" dxfId="219" stopIfTrue="1">
      <formula>IN247="1"</formula>
    </cfRule>
    <cfRule type="expression" priority="17" dxfId="220" stopIfTrue="1">
      <formula>IN247="3"</formula>
    </cfRule>
    <cfRule type="expression" priority="18" dxfId="0" stopIfTrue="1">
      <formula>_OIP1="3"</formula>
    </cfRule>
  </conditionalFormatting>
  <conditionalFormatting sqref="F314:F315">
    <cfRule type="expression" priority="19" dxfId="219" stopIfTrue="1">
      <formula>IN253="1"</formula>
    </cfRule>
    <cfRule type="expression" priority="20" dxfId="220" stopIfTrue="1">
      <formula>IN253="3"</formula>
    </cfRule>
    <cfRule type="expression" priority="21" dxfId="0" stopIfTrue="1">
      <formula>_OIP1="3"</formula>
    </cfRule>
  </conditionalFormatting>
  <conditionalFormatting sqref="F256">
    <cfRule type="expression" priority="22" dxfId="219" stopIfTrue="1">
      <formula>IN200="1"</formula>
    </cfRule>
    <cfRule type="expression" priority="23" dxfId="220" stopIfTrue="1">
      <formula>IN200="3"</formula>
    </cfRule>
    <cfRule type="expression" priority="24" dxfId="0" stopIfTrue="1">
      <formula>_OIP1="3"</formula>
    </cfRule>
  </conditionalFormatting>
  <conditionalFormatting sqref="F264">
    <cfRule type="expression" priority="25" dxfId="219" stopIfTrue="1">
      <formula>IN206="1"</formula>
    </cfRule>
    <cfRule type="expression" priority="26" dxfId="220" stopIfTrue="1">
      <formula>IN206="3"</formula>
    </cfRule>
    <cfRule type="expression" priority="27" dxfId="0" stopIfTrue="1">
      <formula>_OIP1="3"</formula>
    </cfRule>
  </conditionalFormatting>
  <conditionalFormatting sqref="F320:F321">
    <cfRule type="expression" priority="28" dxfId="219" stopIfTrue="1">
      <formula>IN263="1"</formula>
    </cfRule>
    <cfRule type="expression" priority="29" dxfId="220" stopIfTrue="1">
      <formula>IN263="3"</formula>
    </cfRule>
    <cfRule type="expression" priority="30" dxfId="0" stopIfTrue="1">
      <formula>_OIP1="3"</formula>
    </cfRule>
  </conditionalFormatting>
  <conditionalFormatting sqref="F278">
    <cfRule type="expression" priority="31" dxfId="219" stopIfTrue="1">
      <formula>IN216="1"</formula>
    </cfRule>
    <cfRule type="expression" priority="32" dxfId="220" stopIfTrue="1">
      <formula>IN216="3"</formula>
    </cfRule>
    <cfRule type="expression" priority="33" dxfId="0" stopIfTrue="1">
      <formula>_OIP1="3"</formula>
    </cfRule>
  </conditionalFormatting>
  <conditionalFormatting sqref="F341">
    <cfRule type="expression" priority="34" dxfId="219" stopIfTrue="1">
      <formula>IN289="1"</formula>
    </cfRule>
    <cfRule type="expression" priority="35" dxfId="220" stopIfTrue="1">
      <formula>IN289="3"</formula>
    </cfRule>
    <cfRule type="expression" priority="36" dxfId="0" stopIfTrue="1">
      <formula>_OIP1="3"</formula>
    </cfRule>
  </conditionalFormatting>
  <conditionalFormatting sqref="F343">
    <cfRule type="expression" priority="37" dxfId="219" stopIfTrue="1">
      <formula>IN291="1"</formula>
    </cfRule>
    <cfRule type="expression" priority="38" dxfId="220" stopIfTrue="1">
      <formula>IN291="3"</formula>
    </cfRule>
    <cfRule type="expression" priority="39" dxfId="0" stopIfTrue="1">
      <formula>_OIP1="3"</formula>
    </cfRule>
  </conditionalFormatting>
  <conditionalFormatting sqref="F346:F347">
    <cfRule type="expression" priority="40" dxfId="219" stopIfTrue="1">
      <formula>IN295="1"</formula>
    </cfRule>
    <cfRule type="expression" priority="41" dxfId="220" stopIfTrue="1">
      <formula>IN295="3"</formula>
    </cfRule>
    <cfRule type="expression" priority="42" dxfId="0" stopIfTrue="1">
      <formula>_OIP1="3"</formula>
    </cfRule>
  </conditionalFormatting>
  <conditionalFormatting sqref="F350:F351">
    <cfRule type="expression" priority="43" dxfId="219" stopIfTrue="1">
      <formula>IN297="1"</formula>
    </cfRule>
    <cfRule type="expression" priority="44" dxfId="220" stopIfTrue="1">
      <formula>IN297="3"</formula>
    </cfRule>
    <cfRule type="expression" priority="45" dxfId="0" stopIfTrue="1">
      <formula>_OIP1="3"</formula>
    </cfRule>
  </conditionalFormatting>
  <conditionalFormatting sqref="F259">
    <cfRule type="expression" priority="46" dxfId="219" stopIfTrue="1">
      <formula>IN201="1"</formula>
    </cfRule>
    <cfRule type="expression" priority="47" dxfId="220" stopIfTrue="1">
      <formula>IN201="3"</formula>
    </cfRule>
    <cfRule type="expression" priority="48" dxfId="0" stopIfTrue="1">
      <formula>_OIP1="3"</formula>
    </cfRule>
  </conditionalFormatting>
  <conditionalFormatting sqref="F316:F317">
    <cfRule type="expression" priority="49" dxfId="219" stopIfTrue="1">
      <formula>IN257="1"</formula>
    </cfRule>
    <cfRule type="expression" priority="50" dxfId="220" stopIfTrue="1">
      <formula>IN257="3"</formula>
    </cfRule>
    <cfRule type="expression" priority="51" dxfId="0" stopIfTrue="1">
      <formula>_OIP1="3"</formula>
    </cfRule>
  </conditionalFormatting>
  <conditionalFormatting sqref="F312 F309">
    <cfRule type="expression" priority="52" dxfId="219" stopIfTrue="1">
      <formula>IN249="1"</formula>
    </cfRule>
    <cfRule type="expression" priority="53" dxfId="220" stopIfTrue="1">
      <formula>IN249="3"</formula>
    </cfRule>
    <cfRule type="expression" priority="54" dxfId="0" stopIfTrue="1">
      <formula>_OIP1="3"</formula>
    </cfRule>
  </conditionalFormatting>
  <conditionalFormatting sqref="F367">
    <cfRule type="expression" priority="55" dxfId="219" stopIfTrue="1">
      <formula>IN311="1"</formula>
    </cfRule>
    <cfRule type="expression" priority="56" dxfId="220" stopIfTrue="1">
      <formula>IN311="3"</formula>
    </cfRule>
    <cfRule type="expression" priority="57" dxfId="0" stopIfTrue="1">
      <formula>_OIP1="3"</formula>
    </cfRule>
  </conditionalFormatting>
  <conditionalFormatting sqref="F369">
    <cfRule type="expression" priority="58" dxfId="219" stopIfTrue="1">
      <formula>IN313="1"</formula>
    </cfRule>
    <cfRule type="expression" priority="59" dxfId="220" stopIfTrue="1">
      <formula>IN313="3"</formula>
    </cfRule>
    <cfRule type="expression" priority="60" dxfId="0" stopIfTrue="1">
      <formula>_OIP1="3"</formula>
    </cfRule>
  </conditionalFormatting>
  <conditionalFormatting sqref="F371">
    <cfRule type="expression" priority="61" dxfId="219" stopIfTrue="1">
      <formula>IN315="1"</formula>
    </cfRule>
    <cfRule type="expression" priority="62" dxfId="220" stopIfTrue="1">
      <formula>IN315="3"</formula>
    </cfRule>
    <cfRule type="expression" priority="63" dxfId="0" stopIfTrue="1">
      <formula>_OIP1="3"</formula>
    </cfRule>
  </conditionalFormatting>
  <conditionalFormatting sqref="F344">
    <cfRule type="expression" priority="64" dxfId="219" stopIfTrue="1">
      <formula>IN294="1"</formula>
    </cfRule>
    <cfRule type="expression" priority="65" dxfId="220" stopIfTrue="1">
      <formula>IN294="3"</formula>
    </cfRule>
    <cfRule type="expression" priority="66" dxfId="0" stopIfTrue="1">
      <formula>_OIP1="3"</formula>
    </cfRule>
  </conditionalFormatting>
  <conditionalFormatting sqref="F243:F244">
    <cfRule type="expression" priority="67" dxfId="219" stopIfTrue="1">
      <formula>IN256="1"</formula>
    </cfRule>
    <cfRule type="expression" priority="68" dxfId="220" stopIfTrue="1">
      <formula>IN256="3"</formula>
    </cfRule>
    <cfRule type="expression" priority="69" dxfId="0" stopIfTrue="1">
      <formula>_OIP1="3"</formula>
    </cfRule>
  </conditionalFormatting>
  <conditionalFormatting sqref="F373">
    <cfRule type="expression" priority="70" dxfId="219" stopIfTrue="1">
      <formula>IN243="1"</formula>
    </cfRule>
    <cfRule type="expression" priority="71" dxfId="220" stopIfTrue="1">
      <formula>IN243="3"</formula>
    </cfRule>
    <cfRule type="expression" priority="72" dxfId="0" stopIfTrue="1">
      <formula>_OIP1="3"</formula>
    </cfRule>
  </conditionalFormatting>
  <conditionalFormatting sqref="F353">
    <cfRule type="expression" priority="73" dxfId="219" stopIfTrue="1">
      <formula>IN299="1"</formula>
    </cfRule>
    <cfRule type="expression" priority="74" dxfId="220" stopIfTrue="1">
      <formula>IN299="3"</formula>
    </cfRule>
    <cfRule type="expression" priority="75" dxfId="0" stopIfTrue="1">
      <formula>_OIP1="3"</formula>
    </cfRule>
  </conditionalFormatting>
  <conditionalFormatting sqref="F365">
    <cfRule type="expression" priority="76" dxfId="219" stopIfTrue="1">
      <formula>IN307="1"</formula>
    </cfRule>
    <cfRule type="expression" priority="77" dxfId="220" stopIfTrue="1">
      <formula>IN307="3"</formula>
    </cfRule>
    <cfRule type="expression" priority="78" dxfId="0" stopIfTrue="1">
      <formula>_OIP1="3"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F19" sqref="F19:G65536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89" customWidth="1"/>
    <col min="7" max="7" width="11.28125" style="88" customWidth="1"/>
    <col min="8" max="8" width="17.00390625" style="0" customWidth="1"/>
  </cols>
  <sheetData>
    <row r="1" spans="1:11" ht="15">
      <c r="A1" s="129" t="s">
        <v>291</v>
      </c>
      <c r="B1" s="129"/>
      <c r="C1" s="129"/>
      <c r="D1" s="129"/>
      <c r="E1" s="129"/>
      <c r="F1" s="129"/>
      <c r="G1" s="129"/>
      <c r="H1" s="129"/>
      <c r="I1" s="129"/>
      <c r="J1" s="129"/>
      <c r="K1" s="31"/>
    </row>
    <row r="2" spans="1:9" ht="12.75">
      <c r="A2" s="40"/>
      <c r="B2" s="40"/>
      <c r="C2" s="40"/>
      <c r="D2" s="18"/>
      <c r="E2" s="73"/>
      <c r="F2" s="73"/>
      <c r="G2" s="73"/>
      <c r="H2" s="73"/>
      <c r="I2" s="72"/>
    </row>
    <row r="3" spans="1:9" ht="12.75">
      <c r="A3" s="40"/>
      <c r="B3" s="40"/>
      <c r="C3" s="40"/>
      <c r="D3" s="18"/>
      <c r="E3" s="73"/>
      <c r="F3" s="73"/>
      <c r="G3" s="73"/>
      <c r="H3" s="73"/>
      <c r="I3" s="72"/>
    </row>
    <row r="4" spans="1:8" ht="15">
      <c r="A4" s="22"/>
      <c r="B4" s="22"/>
      <c r="C4" s="22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68">
        <f>SUM($H$19:$H$9971)</f>
        <v>0</v>
      </c>
    </row>
    <row r="7" spans="1:8" ht="12.75">
      <c r="A7" s="22"/>
      <c r="B7" s="22"/>
      <c r="C7" s="22"/>
      <c r="D7" s="172" t="s">
        <v>287</v>
      </c>
      <c r="E7" s="173"/>
      <c r="F7" s="21"/>
      <c r="G7" s="21"/>
      <c r="H7" s="75"/>
    </row>
    <row r="8" spans="1:8" ht="12.75">
      <c r="A8" s="22"/>
      <c r="B8" s="22"/>
      <c r="C8" s="22"/>
      <c r="D8" s="163" t="s">
        <v>286</v>
      </c>
      <c r="E8" s="164"/>
      <c r="F8" s="21"/>
      <c r="G8" s="21"/>
      <c r="H8" s="75"/>
    </row>
    <row r="9" spans="1:8" ht="12.75">
      <c r="A9" s="22"/>
      <c r="B9" s="22"/>
      <c r="C9" s="22"/>
      <c r="D9" s="20" t="s">
        <v>269</v>
      </c>
      <c r="E9" s="21"/>
      <c r="F9" s="21"/>
      <c r="G9" s="21"/>
      <c r="H9" s="68">
        <f>SUM(H6:H8)</f>
        <v>0</v>
      </c>
    </row>
    <row r="10" spans="1:8" ht="12.75">
      <c r="A10" s="22"/>
      <c r="B10" s="22"/>
      <c r="C10" s="22"/>
      <c r="D10" s="163" t="s">
        <v>279</v>
      </c>
      <c r="E10" s="164"/>
      <c r="F10" s="164"/>
      <c r="G10" s="165"/>
      <c r="H10" s="68">
        <f>SUM(OFFERTA!E11:E13)</f>
        <v>0</v>
      </c>
    </row>
    <row r="11" spans="2:8" ht="12.75" customHeight="1">
      <c r="B11" s="22"/>
      <c r="C11" s="22"/>
      <c r="D11" s="166">
        <f>IF(H11&lt;0,"Ribasso d'asta in %",IF(H11&gt;0,"Rialzo d'asta in %",""))</f>
      </c>
      <c r="E11" s="167"/>
      <c r="F11" s="167"/>
      <c r="G11" s="168"/>
      <c r="H11" s="26">
        <f>IF(H10=0,0,(H9/H10)-1)</f>
        <v>0</v>
      </c>
    </row>
    <row r="12" spans="6:7" ht="12.75">
      <c r="F12" s="1"/>
      <c r="G12" s="1"/>
    </row>
    <row r="13" spans="6:7" ht="12.75">
      <c r="F13" s="1"/>
      <c r="G13" s="1"/>
    </row>
    <row r="14" spans="6:9" ht="12.75">
      <c r="F14" s="1"/>
      <c r="G14" s="1"/>
      <c r="H14" s="1"/>
      <c r="I14" s="1"/>
    </row>
    <row r="15" spans="1:9" ht="12.75">
      <c r="A15" s="1"/>
      <c r="F15" s="1"/>
      <c r="G15" s="1"/>
      <c r="H15" s="1"/>
      <c r="I15" s="1"/>
    </row>
    <row r="16" spans="1:7" ht="12.75">
      <c r="A16" s="1"/>
      <c r="F16" s="1"/>
      <c r="G16" s="1"/>
    </row>
    <row r="17" spans="1:7" ht="15">
      <c r="A17" s="13"/>
      <c r="B17" s="3" t="s">
        <v>265</v>
      </c>
      <c r="C17" s="3"/>
      <c r="D17" s="3"/>
      <c r="E17" s="3"/>
      <c r="F17" s="3"/>
      <c r="G17" s="3"/>
    </row>
    <row r="18" spans="1:10" ht="66">
      <c r="A18" s="14" t="s">
        <v>255</v>
      </c>
      <c r="B18" s="14" t="s">
        <v>256</v>
      </c>
      <c r="C18" s="14" t="s">
        <v>243</v>
      </c>
      <c r="D18" s="15" t="s">
        <v>242</v>
      </c>
      <c r="E18" s="14" t="s">
        <v>257</v>
      </c>
      <c r="F18" s="14" t="s">
        <v>258</v>
      </c>
      <c r="G18" s="14" t="s">
        <v>259</v>
      </c>
      <c r="H18" s="14" t="s">
        <v>260</v>
      </c>
      <c r="I18" s="16" t="s">
        <v>266</v>
      </c>
      <c r="J18" s="17" t="s">
        <v>262</v>
      </c>
    </row>
    <row r="19" spans="1:10" ht="12.75">
      <c r="A19" s="44">
        <f ca="1">+IF(NOT(ISBLANK(INDIRECT("e"&amp;ROW()))),MAX(INDIRECT("a$18:A"&amp;ROW()-1))+1,"")</f>
      </c>
      <c r="B19" s="76"/>
      <c r="C19" s="76"/>
      <c r="D19" s="77"/>
      <c r="E19" s="78"/>
      <c r="F19" s="90"/>
      <c r="G19" s="90"/>
      <c r="H19" s="67">
        <f>+IF(AND(F19="",G19=""),"",ROUND(F19*G19,2))</f>
      </c>
      <c r="I19" s="87">
        <f>IF(E19&lt;&gt;"","C","")</f>
      </c>
      <c r="J19" s="85"/>
    </row>
    <row r="20" spans="1:10" ht="12.75">
      <c r="A20" s="44">
        <f aca="true" ca="1" t="shared" si="0" ref="A20:A83">+IF(NOT(ISBLANK(INDIRECT("e"&amp;ROW()))),MAX(INDIRECT("a$18:A"&amp;ROW()-1))+1,"")</f>
      </c>
      <c r="B20" s="76"/>
      <c r="C20" s="76"/>
      <c r="D20" s="77"/>
      <c r="E20" s="78"/>
      <c r="F20" s="90"/>
      <c r="G20" s="90"/>
      <c r="H20" s="67">
        <f aca="true" t="shared" si="1" ref="H20:H83">+IF(AND(F20="",G20=""),"",ROUND(F20*G20,2))</f>
      </c>
      <c r="I20" s="87">
        <f aca="true" t="shared" si="2" ref="I20:I83">IF(E20&lt;&gt;"","C","")</f>
      </c>
      <c r="J20" s="85"/>
    </row>
    <row r="21" spans="1:10" ht="12.75">
      <c r="A21" s="44">
        <f ca="1" t="shared" si="0"/>
      </c>
      <c r="B21" s="76"/>
      <c r="C21" s="76"/>
      <c r="D21" s="77"/>
      <c r="E21" s="78"/>
      <c r="F21" s="90"/>
      <c r="G21" s="90"/>
      <c r="H21" s="67">
        <f t="shared" si="1"/>
      </c>
      <c r="I21" s="87">
        <f t="shared" si="2"/>
      </c>
      <c r="J21" s="85"/>
    </row>
    <row r="22" spans="1:10" ht="12.75">
      <c r="A22" s="44">
        <f ca="1" t="shared" si="0"/>
      </c>
      <c r="B22" s="76"/>
      <c r="C22" s="76"/>
      <c r="D22" s="77"/>
      <c r="E22" s="78"/>
      <c r="F22" s="90"/>
      <c r="G22" s="90"/>
      <c r="H22" s="67">
        <f t="shared" si="1"/>
      </c>
      <c r="I22" s="87">
        <f t="shared" si="2"/>
      </c>
      <c r="J22" s="85"/>
    </row>
    <row r="23" spans="1:10" ht="12.75">
      <c r="A23" s="44">
        <f ca="1" t="shared" si="0"/>
      </c>
      <c r="B23" s="79"/>
      <c r="C23" s="76"/>
      <c r="D23" s="77"/>
      <c r="E23" s="78"/>
      <c r="F23" s="90"/>
      <c r="G23" s="90"/>
      <c r="H23" s="67">
        <f t="shared" si="1"/>
      </c>
      <c r="I23" s="87">
        <f t="shared" si="2"/>
      </c>
      <c r="J23" s="85"/>
    </row>
    <row r="24" spans="1:10" ht="12.75">
      <c r="A24" s="44">
        <f ca="1" t="shared" si="0"/>
      </c>
      <c r="B24" s="76"/>
      <c r="C24" s="76"/>
      <c r="D24" s="77"/>
      <c r="E24" s="78"/>
      <c r="F24" s="90"/>
      <c r="G24" s="90"/>
      <c r="H24" s="67">
        <f t="shared" si="1"/>
      </c>
      <c r="I24" s="87">
        <f t="shared" si="2"/>
      </c>
      <c r="J24" s="85"/>
    </row>
    <row r="25" spans="1:10" ht="12.75">
      <c r="A25" s="44">
        <f ca="1" t="shared" si="0"/>
      </c>
      <c r="B25" s="76"/>
      <c r="C25" s="76"/>
      <c r="D25" s="77"/>
      <c r="E25" s="78"/>
      <c r="F25" s="90"/>
      <c r="G25" s="90"/>
      <c r="H25" s="67">
        <f t="shared" si="1"/>
      </c>
      <c r="I25" s="87">
        <f t="shared" si="2"/>
      </c>
      <c r="J25" s="85"/>
    </row>
    <row r="26" spans="1:10" ht="12.75">
      <c r="A26" s="44">
        <f ca="1" t="shared" si="0"/>
      </c>
      <c r="B26" s="76"/>
      <c r="C26" s="76"/>
      <c r="D26" s="77"/>
      <c r="E26" s="78"/>
      <c r="F26" s="90"/>
      <c r="G26" s="90"/>
      <c r="H26" s="67">
        <f t="shared" si="1"/>
      </c>
      <c r="I26" s="87">
        <f t="shared" si="2"/>
      </c>
      <c r="J26" s="85"/>
    </row>
    <row r="27" spans="1:10" ht="12.75">
      <c r="A27" s="44">
        <f ca="1" t="shared" si="0"/>
      </c>
      <c r="B27" s="76"/>
      <c r="C27" s="76"/>
      <c r="D27" s="77"/>
      <c r="E27" s="78"/>
      <c r="F27" s="90"/>
      <c r="G27" s="90"/>
      <c r="H27" s="67">
        <f t="shared" si="1"/>
      </c>
      <c r="I27" s="87">
        <f t="shared" si="2"/>
      </c>
      <c r="J27" s="85"/>
    </row>
    <row r="28" spans="1:10" ht="12.75">
      <c r="A28" s="44">
        <f ca="1" t="shared" si="0"/>
      </c>
      <c r="B28" s="76"/>
      <c r="C28" s="76"/>
      <c r="D28" s="77"/>
      <c r="E28" s="78"/>
      <c r="F28" s="90"/>
      <c r="G28" s="90"/>
      <c r="H28" s="67">
        <f t="shared" si="1"/>
      </c>
      <c r="I28" s="87">
        <f t="shared" si="2"/>
      </c>
      <c r="J28" s="85"/>
    </row>
    <row r="29" spans="1:10" ht="12.75">
      <c r="A29" s="44">
        <f ca="1" t="shared" si="0"/>
      </c>
      <c r="B29" s="76"/>
      <c r="C29" s="76"/>
      <c r="D29" s="77"/>
      <c r="E29" s="78"/>
      <c r="F29" s="90"/>
      <c r="G29" s="90"/>
      <c r="H29" s="67">
        <f t="shared" si="1"/>
      </c>
      <c r="I29" s="87">
        <f t="shared" si="2"/>
      </c>
      <c r="J29" s="85"/>
    </row>
    <row r="30" spans="1:10" ht="12.75">
      <c r="A30" s="44">
        <f ca="1" t="shared" si="0"/>
      </c>
      <c r="B30" s="76"/>
      <c r="C30" s="76"/>
      <c r="D30" s="77"/>
      <c r="E30" s="78"/>
      <c r="F30" s="90"/>
      <c r="G30" s="90"/>
      <c r="H30" s="67">
        <f t="shared" si="1"/>
      </c>
      <c r="I30" s="87">
        <f t="shared" si="2"/>
      </c>
      <c r="J30" s="85"/>
    </row>
    <row r="31" spans="1:10" ht="12.75">
      <c r="A31" s="44">
        <f ca="1" t="shared" si="0"/>
      </c>
      <c r="B31" s="76"/>
      <c r="C31" s="76"/>
      <c r="D31" s="77"/>
      <c r="E31" s="78"/>
      <c r="F31" s="90"/>
      <c r="G31" s="90"/>
      <c r="H31" s="67">
        <f t="shared" si="1"/>
      </c>
      <c r="I31" s="87">
        <f t="shared" si="2"/>
      </c>
      <c r="J31" s="85"/>
    </row>
    <row r="32" spans="1:10" ht="12.75">
      <c r="A32" s="44">
        <f ca="1" t="shared" si="0"/>
      </c>
      <c r="B32" s="76"/>
      <c r="C32" s="76"/>
      <c r="D32" s="77"/>
      <c r="E32" s="78"/>
      <c r="F32" s="90"/>
      <c r="G32" s="90"/>
      <c r="H32" s="67">
        <f t="shared" si="1"/>
      </c>
      <c r="I32" s="87">
        <f t="shared" si="2"/>
      </c>
      <c r="J32" s="85"/>
    </row>
    <row r="33" spans="1:10" ht="12.75">
      <c r="A33" s="44">
        <f ca="1" t="shared" si="0"/>
      </c>
      <c r="B33" s="76"/>
      <c r="C33" s="76"/>
      <c r="D33" s="77"/>
      <c r="E33" s="78"/>
      <c r="F33" s="90"/>
      <c r="G33" s="90"/>
      <c r="H33" s="67">
        <f t="shared" si="1"/>
      </c>
      <c r="I33" s="87">
        <f t="shared" si="2"/>
      </c>
      <c r="J33" s="85"/>
    </row>
    <row r="34" spans="1:10" ht="12.75">
      <c r="A34" s="44">
        <f ca="1" t="shared" si="0"/>
      </c>
      <c r="B34" s="76"/>
      <c r="C34" s="76"/>
      <c r="D34" s="77"/>
      <c r="E34" s="78"/>
      <c r="F34" s="90"/>
      <c r="G34" s="90"/>
      <c r="H34" s="67">
        <f t="shared" si="1"/>
      </c>
      <c r="I34" s="87">
        <f t="shared" si="2"/>
      </c>
      <c r="J34" s="85"/>
    </row>
    <row r="35" spans="1:10" ht="12.75">
      <c r="A35" s="44">
        <f ca="1" t="shared" si="0"/>
      </c>
      <c r="B35" s="76"/>
      <c r="C35" s="76"/>
      <c r="D35" s="77"/>
      <c r="E35" s="78"/>
      <c r="F35" s="90"/>
      <c r="G35" s="90"/>
      <c r="H35" s="67">
        <f t="shared" si="1"/>
      </c>
      <c r="I35" s="87">
        <f t="shared" si="2"/>
      </c>
      <c r="J35" s="85"/>
    </row>
    <row r="36" spans="1:10" ht="12.75">
      <c r="A36" s="44">
        <f ca="1" t="shared" si="0"/>
      </c>
      <c r="B36" s="76"/>
      <c r="C36" s="76"/>
      <c r="D36" s="77"/>
      <c r="E36" s="78"/>
      <c r="F36" s="90"/>
      <c r="G36" s="90"/>
      <c r="H36" s="67">
        <f t="shared" si="1"/>
      </c>
      <c r="I36" s="87">
        <f t="shared" si="2"/>
      </c>
      <c r="J36" s="85"/>
    </row>
    <row r="37" spans="1:10" ht="12.75">
      <c r="A37" s="44">
        <f ca="1" t="shared" si="0"/>
      </c>
      <c r="B37" s="76"/>
      <c r="C37" s="76"/>
      <c r="D37" s="77"/>
      <c r="E37" s="78"/>
      <c r="F37" s="90"/>
      <c r="G37" s="90"/>
      <c r="H37" s="67">
        <f t="shared" si="1"/>
      </c>
      <c r="I37" s="87">
        <f t="shared" si="2"/>
      </c>
      <c r="J37" s="85"/>
    </row>
    <row r="38" spans="1:10" ht="12.75">
      <c r="A38" s="44">
        <f ca="1" t="shared" si="0"/>
      </c>
      <c r="B38" s="76"/>
      <c r="C38" s="76"/>
      <c r="D38" s="77"/>
      <c r="E38" s="78"/>
      <c r="F38" s="90"/>
      <c r="G38" s="90"/>
      <c r="H38" s="67">
        <f t="shared" si="1"/>
      </c>
      <c r="I38" s="87">
        <f t="shared" si="2"/>
      </c>
      <c r="J38" s="85"/>
    </row>
    <row r="39" spans="1:10" ht="12.75">
      <c r="A39" s="44">
        <f ca="1" t="shared" si="0"/>
      </c>
      <c r="B39" s="76"/>
      <c r="C39" s="76"/>
      <c r="D39" s="77"/>
      <c r="E39" s="78"/>
      <c r="F39" s="90"/>
      <c r="G39" s="90"/>
      <c r="H39" s="67">
        <f t="shared" si="1"/>
      </c>
      <c r="I39" s="87">
        <f t="shared" si="2"/>
      </c>
      <c r="J39" s="85"/>
    </row>
    <row r="40" spans="1:10" ht="12.75">
      <c r="A40" s="44">
        <f ca="1" t="shared" si="0"/>
      </c>
      <c r="B40" s="76"/>
      <c r="C40" s="76"/>
      <c r="D40" s="77"/>
      <c r="E40" s="78"/>
      <c r="F40" s="90"/>
      <c r="G40" s="90"/>
      <c r="H40" s="67">
        <f t="shared" si="1"/>
      </c>
      <c r="I40" s="87">
        <f t="shared" si="2"/>
      </c>
      <c r="J40" s="85"/>
    </row>
    <row r="41" spans="1:10" ht="12.75">
      <c r="A41" s="44">
        <f ca="1" t="shared" si="0"/>
      </c>
      <c r="B41" s="76"/>
      <c r="C41" s="76"/>
      <c r="D41" s="77"/>
      <c r="E41" s="78"/>
      <c r="F41" s="90"/>
      <c r="G41" s="90"/>
      <c r="H41" s="67">
        <f t="shared" si="1"/>
      </c>
      <c r="I41" s="87">
        <f t="shared" si="2"/>
      </c>
      <c r="J41" s="85"/>
    </row>
    <row r="42" spans="1:10" ht="12.75">
      <c r="A42" s="44">
        <f ca="1" t="shared" si="0"/>
      </c>
      <c r="B42" s="76"/>
      <c r="C42" s="76"/>
      <c r="D42" s="77"/>
      <c r="E42" s="78"/>
      <c r="F42" s="90"/>
      <c r="G42" s="90"/>
      <c r="H42" s="67">
        <f t="shared" si="1"/>
      </c>
      <c r="I42" s="87">
        <f t="shared" si="2"/>
      </c>
      <c r="J42" s="85"/>
    </row>
    <row r="43" spans="1:10" ht="12.75">
      <c r="A43" s="44">
        <f ca="1" t="shared" si="0"/>
      </c>
      <c r="B43" s="76"/>
      <c r="C43" s="76"/>
      <c r="D43" s="77"/>
      <c r="E43" s="78"/>
      <c r="F43" s="90"/>
      <c r="G43" s="90"/>
      <c r="H43" s="67">
        <f t="shared" si="1"/>
      </c>
      <c r="I43" s="87">
        <f t="shared" si="2"/>
      </c>
      <c r="J43" s="85"/>
    </row>
    <row r="44" spans="1:10" ht="12.75">
      <c r="A44" s="44">
        <f ca="1" t="shared" si="0"/>
      </c>
      <c r="B44" s="76"/>
      <c r="C44" s="76"/>
      <c r="D44" s="77"/>
      <c r="E44" s="78"/>
      <c r="F44" s="90"/>
      <c r="G44" s="90"/>
      <c r="H44" s="67">
        <f t="shared" si="1"/>
      </c>
      <c r="I44" s="87">
        <f t="shared" si="2"/>
      </c>
      <c r="J44" s="85"/>
    </row>
    <row r="45" spans="1:10" ht="12.75">
      <c r="A45" s="44">
        <f ca="1" t="shared" si="0"/>
      </c>
      <c r="B45" s="76"/>
      <c r="C45" s="76"/>
      <c r="D45" s="77"/>
      <c r="E45" s="78"/>
      <c r="F45" s="90"/>
      <c r="G45" s="90"/>
      <c r="H45" s="67">
        <f t="shared" si="1"/>
      </c>
      <c r="I45" s="87">
        <f t="shared" si="2"/>
      </c>
      <c r="J45" s="85"/>
    </row>
    <row r="46" spans="1:10" ht="12.75">
      <c r="A46" s="44">
        <f ca="1" t="shared" si="0"/>
      </c>
      <c r="B46" s="76"/>
      <c r="C46" s="76"/>
      <c r="D46" s="77"/>
      <c r="E46" s="78"/>
      <c r="F46" s="90"/>
      <c r="G46" s="90"/>
      <c r="H46" s="67">
        <f t="shared" si="1"/>
      </c>
      <c r="I46" s="87">
        <f t="shared" si="2"/>
      </c>
      <c r="J46" s="85"/>
    </row>
    <row r="47" spans="1:10" ht="12.75">
      <c r="A47" s="44">
        <f ca="1" t="shared" si="0"/>
      </c>
      <c r="B47" s="76"/>
      <c r="C47" s="76"/>
      <c r="D47" s="77"/>
      <c r="E47" s="78"/>
      <c r="F47" s="90"/>
      <c r="G47" s="90"/>
      <c r="H47" s="67">
        <f t="shared" si="1"/>
      </c>
      <c r="I47" s="87">
        <f t="shared" si="2"/>
      </c>
      <c r="J47" s="85"/>
    </row>
    <row r="48" spans="1:10" ht="12.75">
      <c r="A48" s="44">
        <f ca="1" t="shared" si="0"/>
      </c>
      <c r="B48" s="76"/>
      <c r="C48" s="76"/>
      <c r="D48" s="77"/>
      <c r="E48" s="78"/>
      <c r="F48" s="90"/>
      <c r="G48" s="90"/>
      <c r="H48" s="67">
        <f t="shared" si="1"/>
      </c>
      <c r="I48" s="87">
        <f t="shared" si="2"/>
      </c>
      <c r="J48" s="85"/>
    </row>
    <row r="49" spans="1:10" ht="12.75">
      <c r="A49" s="44">
        <f ca="1" t="shared" si="0"/>
      </c>
      <c r="B49" s="76"/>
      <c r="C49" s="76"/>
      <c r="D49" s="77"/>
      <c r="E49" s="78"/>
      <c r="F49" s="90"/>
      <c r="G49" s="90"/>
      <c r="H49" s="67">
        <f t="shared" si="1"/>
      </c>
      <c r="I49" s="87">
        <f t="shared" si="2"/>
      </c>
      <c r="J49" s="85"/>
    </row>
    <row r="50" spans="1:10" ht="12.75">
      <c r="A50" s="44">
        <f ca="1" t="shared" si="0"/>
      </c>
      <c r="B50" s="76"/>
      <c r="C50" s="76"/>
      <c r="D50" s="77"/>
      <c r="E50" s="78"/>
      <c r="F50" s="90"/>
      <c r="G50" s="90"/>
      <c r="H50" s="67">
        <f t="shared" si="1"/>
      </c>
      <c r="I50" s="87">
        <f t="shared" si="2"/>
      </c>
      <c r="J50" s="85"/>
    </row>
    <row r="51" spans="1:10" ht="12.75">
      <c r="A51" s="44">
        <f ca="1" t="shared" si="0"/>
      </c>
      <c r="B51" s="76"/>
      <c r="C51" s="76"/>
      <c r="D51" s="77"/>
      <c r="E51" s="78"/>
      <c r="F51" s="90"/>
      <c r="G51" s="90"/>
      <c r="H51" s="67">
        <f t="shared" si="1"/>
      </c>
      <c r="I51" s="87">
        <f t="shared" si="2"/>
      </c>
      <c r="J51" s="85"/>
    </row>
    <row r="52" spans="1:10" ht="12.75">
      <c r="A52" s="44">
        <f ca="1" t="shared" si="0"/>
      </c>
      <c r="B52" s="76"/>
      <c r="C52" s="76"/>
      <c r="D52" s="77"/>
      <c r="E52" s="78"/>
      <c r="F52" s="90"/>
      <c r="G52" s="90"/>
      <c r="H52" s="67">
        <f t="shared" si="1"/>
      </c>
      <c r="I52" s="87">
        <f t="shared" si="2"/>
      </c>
      <c r="J52" s="85"/>
    </row>
    <row r="53" spans="1:10" ht="12.75">
      <c r="A53" s="44">
        <f ca="1" t="shared" si="0"/>
      </c>
      <c r="B53" s="76"/>
      <c r="C53" s="76"/>
      <c r="D53" s="77"/>
      <c r="E53" s="78"/>
      <c r="F53" s="90"/>
      <c r="G53" s="90"/>
      <c r="H53" s="67">
        <f t="shared" si="1"/>
      </c>
      <c r="I53" s="87">
        <f t="shared" si="2"/>
      </c>
      <c r="J53" s="85"/>
    </row>
    <row r="54" spans="1:10" ht="12.75">
      <c r="A54" s="44">
        <f ca="1" t="shared" si="0"/>
      </c>
      <c r="B54" s="76"/>
      <c r="C54" s="76"/>
      <c r="D54" s="77"/>
      <c r="E54" s="78"/>
      <c r="F54" s="90"/>
      <c r="G54" s="90"/>
      <c r="H54" s="67">
        <f t="shared" si="1"/>
      </c>
      <c r="I54" s="87">
        <f t="shared" si="2"/>
      </c>
      <c r="J54" s="85"/>
    </row>
    <row r="55" spans="1:10" ht="12.75">
      <c r="A55" s="44">
        <f ca="1" t="shared" si="0"/>
      </c>
      <c r="B55" s="76"/>
      <c r="C55" s="76"/>
      <c r="D55" s="77"/>
      <c r="E55" s="78"/>
      <c r="F55" s="90"/>
      <c r="G55" s="90"/>
      <c r="H55" s="67">
        <f t="shared" si="1"/>
      </c>
      <c r="I55" s="87">
        <f t="shared" si="2"/>
      </c>
      <c r="J55" s="85"/>
    </row>
    <row r="56" spans="1:10" ht="12.75">
      <c r="A56" s="44">
        <f ca="1" t="shared" si="0"/>
      </c>
      <c r="B56" s="76"/>
      <c r="C56" s="76"/>
      <c r="D56" s="77"/>
      <c r="E56" s="78"/>
      <c r="F56" s="90"/>
      <c r="G56" s="90"/>
      <c r="H56" s="67">
        <f t="shared" si="1"/>
      </c>
      <c r="I56" s="87">
        <f t="shared" si="2"/>
      </c>
      <c r="J56" s="85"/>
    </row>
    <row r="57" spans="1:10" ht="12.75">
      <c r="A57" s="44">
        <f ca="1" t="shared" si="0"/>
      </c>
      <c r="B57" s="76"/>
      <c r="C57" s="76"/>
      <c r="D57" s="77"/>
      <c r="E57" s="78"/>
      <c r="F57" s="90"/>
      <c r="G57" s="90"/>
      <c r="H57" s="67">
        <f t="shared" si="1"/>
      </c>
      <c r="I57" s="87">
        <f t="shared" si="2"/>
      </c>
      <c r="J57" s="85"/>
    </row>
    <row r="58" spans="1:10" ht="12.75">
      <c r="A58" s="44">
        <f ca="1" t="shared" si="0"/>
      </c>
      <c r="B58" s="76"/>
      <c r="C58" s="76"/>
      <c r="D58" s="77"/>
      <c r="E58" s="78"/>
      <c r="F58" s="90"/>
      <c r="G58" s="90"/>
      <c r="H58" s="67">
        <f t="shared" si="1"/>
      </c>
      <c r="I58" s="87">
        <f t="shared" si="2"/>
      </c>
      <c r="J58" s="85"/>
    </row>
    <row r="59" spans="1:10" ht="12.75">
      <c r="A59" s="44">
        <f ca="1" t="shared" si="0"/>
      </c>
      <c r="B59" s="76"/>
      <c r="C59" s="76"/>
      <c r="D59" s="77"/>
      <c r="E59" s="78"/>
      <c r="F59" s="90"/>
      <c r="G59" s="90"/>
      <c r="H59" s="67">
        <f t="shared" si="1"/>
      </c>
      <c r="I59" s="87">
        <f t="shared" si="2"/>
      </c>
      <c r="J59" s="85"/>
    </row>
    <row r="60" spans="1:10" ht="12.75">
      <c r="A60" s="44">
        <f ca="1" t="shared" si="0"/>
      </c>
      <c r="B60" s="76"/>
      <c r="C60" s="76"/>
      <c r="D60" s="77"/>
      <c r="E60" s="78"/>
      <c r="F60" s="90"/>
      <c r="G60" s="90"/>
      <c r="H60" s="67">
        <f t="shared" si="1"/>
      </c>
      <c r="I60" s="87">
        <f t="shared" si="2"/>
      </c>
      <c r="J60" s="85"/>
    </row>
    <row r="61" spans="1:10" ht="12.75">
      <c r="A61" s="44">
        <f ca="1" t="shared" si="0"/>
      </c>
      <c r="B61" s="76"/>
      <c r="C61" s="76"/>
      <c r="D61" s="77"/>
      <c r="E61" s="78"/>
      <c r="F61" s="90"/>
      <c r="G61" s="90"/>
      <c r="H61" s="67">
        <f t="shared" si="1"/>
      </c>
      <c r="I61" s="87">
        <f t="shared" si="2"/>
      </c>
      <c r="J61" s="85"/>
    </row>
    <row r="62" spans="1:10" ht="12.75">
      <c r="A62" s="44">
        <f ca="1" t="shared" si="0"/>
      </c>
      <c r="B62" s="76"/>
      <c r="C62" s="76"/>
      <c r="D62" s="77"/>
      <c r="E62" s="78"/>
      <c r="F62" s="90"/>
      <c r="G62" s="90"/>
      <c r="H62" s="67">
        <f t="shared" si="1"/>
      </c>
      <c r="I62" s="87">
        <f t="shared" si="2"/>
      </c>
      <c r="J62" s="85"/>
    </row>
    <row r="63" spans="1:10" ht="12.75">
      <c r="A63" s="44">
        <f ca="1" t="shared" si="0"/>
      </c>
      <c r="B63" s="76"/>
      <c r="C63" s="76"/>
      <c r="D63" s="77"/>
      <c r="E63" s="78"/>
      <c r="F63" s="90"/>
      <c r="G63" s="90"/>
      <c r="H63" s="67">
        <f t="shared" si="1"/>
      </c>
      <c r="I63" s="87">
        <f t="shared" si="2"/>
      </c>
      <c r="J63" s="85"/>
    </row>
    <row r="64" spans="1:10" ht="12.75">
      <c r="A64" s="44">
        <f ca="1" t="shared" si="0"/>
      </c>
      <c r="B64" s="76"/>
      <c r="C64" s="76"/>
      <c r="D64" s="77"/>
      <c r="E64" s="78"/>
      <c r="F64" s="90"/>
      <c r="G64" s="90"/>
      <c r="H64" s="67">
        <f t="shared" si="1"/>
      </c>
      <c r="I64" s="87">
        <f t="shared" si="2"/>
      </c>
      <c r="J64" s="85"/>
    </row>
    <row r="65" spans="1:10" ht="12.75">
      <c r="A65" s="44">
        <f ca="1" t="shared" si="0"/>
      </c>
      <c r="B65" s="76"/>
      <c r="C65" s="76"/>
      <c r="D65" s="77"/>
      <c r="E65" s="78"/>
      <c r="F65" s="90"/>
      <c r="G65" s="90"/>
      <c r="H65" s="67">
        <f t="shared" si="1"/>
      </c>
      <c r="I65" s="87">
        <f t="shared" si="2"/>
      </c>
      <c r="J65" s="85"/>
    </row>
    <row r="66" spans="1:10" ht="12.75">
      <c r="A66" s="44">
        <f ca="1" t="shared" si="0"/>
      </c>
      <c r="B66" s="76"/>
      <c r="C66" s="76"/>
      <c r="D66" s="77"/>
      <c r="E66" s="78"/>
      <c r="F66" s="90"/>
      <c r="G66" s="90"/>
      <c r="H66" s="67">
        <f t="shared" si="1"/>
      </c>
      <c r="I66" s="87">
        <f t="shared" si="2"/>
      </c>
      <c r="J66" s="85"/>
    </row>
    <row r="67" spans="1:10" ht="12.75">
      <c r="A67" s="44">
        <f ca="1" t="shared" si="0"/>
      </c>
      <c r="B67" s="76"/>
      <c r="C67" s="76"/>
      <c r="D67" s="77"/>
      <c r="E67" s="78"/>
      <c r="F67" s="90"/>
      <c r="G67" s="90"/>
      <c r="H67" s="67">
        <f t="shared" si="1"/>
      </c>
      <c r="I67" s="87">
        <f t="shared" si="2"/>
      </c>
      <c r="J67" s="85"/>
    </row>
    <row r="68" spans="1:10" ht="12.75">
      <c r="A68" s="44">
        <f ca="1" t="shared" si="0"/>
      </c>
      <c r="B68" s="76"/>
      <c r="C68" s="76"/>
      <c r="D68" s="77"/>
      <c r="E68" s="78"/>
      <c r="F68" s="90"/>
      <c r="G68" s="90"/>
      <c r="H68" s="67">
        <f t="shared" si="1"/>
      </c>
      <c r="I68" s="87">
        <f t="shared" si="2"/>
      </c>
      <c r="J68" s="85"/>
    </row>
    <row r="69" spans="1:10" ht="12.75">
      <c r="A69" s="44">
        <f ca="1" t="shared" si="0"/>
      </c>
      <c r="B69" s="76"/>
      <c r="C69" s="76"/>
      <c r="D69" s="77"/>
      <c r="E69" s="78"/>
      <c r="F69" s="90"/>
      <c r="G69" s="90"/>
      <c r="H69" s="67">
        <f t="shared" si="1"/>
      </c>
      <c r="I69" s="87">
        <f t="shared" si="2"/>
      </c>
      <c r="J69" s="85"/>
    </row>
    <row r="70" spans="1:10" ht="12.75">
      <c r="A70" s="44">
        <f ca="1" t="shared" si="0"/>
      </c>
      <c r="B70" s="76"/>
      <c r="C70" s="76"/>
      <c r="D70" s="77"/>
      <c r="E70" s="78"/>
      <c r="F70" s="90"/>
      <c r="G70" s="90"/>
      <c r="H70" s="67">
        <f t="shared" si="1"/>
      </c>
      <c r="I70" s="87">
        <f t="shared" si="2"/>
      </c>
      <c r="J70" s="85"/>
    </row>
    <row r="71" spans="1:10" ht="12.75">
      <c r="A71" s="44">
        <f ca="1" t="shared" si="0"/>
      </c>
      <c r="B71" s="76"/>
      <c r="C71" s="76"/>
      <c r="D71" s="77"/>
      <c r="E71" s="78"/>
      <c r="F71" s="90"/>
      <c r="G71" s="90"/>
      <c r="H71" s="67">
        <f t="shared" si="1"/>
      </c>
      <c r="I71" s="87">
        <f t="shared" si="2"/>
      </c>
      <c r="J71" s="85"/>
    </row>
    <row r="72" spans="1:10" ht="12.75">
      <c r="A72" s="44">
        <f ca="1" t="shared" si="0"/>
      </c>
      <c r="B72" s="76"/>
      <c r="C72" s="76"/>
      <c r="D72" s="77"/>
      <c r="E72" s="78"/>
      <c r="F72" s="90"/>
      <c r="G72" s="90"/>
      <c r="H72" s="67">
        <f t="shared" si="1"/>
      </c>
      <c r="I72" s="87">
        <f t="shared" si="2"/>
      </c>
      <c r="J72" s="85"/>
    </row>
    <row r="73" spans="1:10" ht="12.75">
      <c r="A73" s="44">
        <f ca="1" t="shared" si="0"/>
      </c>
      <c r="B73" s="76"/>
      <c r="C73" s="76"/>
      <c r="D73" s="77"/>
      <c r="E73" s="78"/>
      <c r="F73" s="90"/>
      <c r="G73" s="90"/>
      <c r="H73" s="67">
        <f t="shared" si="1"/>
      </c>
      <c r="I73" s="87">
        <f t="shared" si="2"/>
      </c>
      <c r="J73" s="85"/>
    </row>
    <row r="74" spans="1:10" ht="12.75">
      <c r="A74" s="44">
        <f ca="1" t="shared" si="0"/>
      </c>
      <c r="B74" s="76"/>
      <c r="C74" s="76"/>
      <c r="D74" s="77"/>
      <c r="E74" s="78"/>
      <c r="F74" s="90"/>
      <c r="G74" s="90"/>
      <c r="H74" s="67">
        <f t="shared" si="1"/>
      </c>
      <c r="I74" s="87">
        <f t="shared" si="2"/>
      </c>
      <c r="J74" s="85"/>
    </row>
    <row r="75" spans="1:10" ht="12.75">
      <c r="A75" s="44">
        <f ca="1" t="shared" si="0"/>
      </c>
      <c r="B75" s="76"/>
      <c r="C75" s="76"/>
      <c r="D75" s="77"/>
      <c r="E75" s="78"/>
      <c r="F75" s="90"/>
      <c r="G75" s="90"/>
      <c r="H75" s="67">
        <f t="shared" si="1"/>
      </c>
      <c r="I75" s="87">
        <f t="shared" si="2"/>
      </c>
      <c r="J75" s="85"/>
    </row>
    <row r="76" spans="1:10" ht="12.75">
      <c r="A76" s="44">
        <f ca="1" t="shared" si="0"/>
      </c>
      <c r="B76" s="76"/>
      <c r="C76" s="76"/>
      <c r="D76" s="77"/>
      <c r="E76" s="78"/>
      <c r="F76" s="90"/>
      <c r="G76" s="90"/>
      <c r="H76" s="67">
        <f t="shared" si="1"/>
      </c>
      <c r="I76" s="87">
        <f t="shared" si="2"/>
      </c>
      <c r="J76" s="85"/>
    </row>
    <row r="77" spans="1:10" ht="12.75">
      <c r="A77" s="44">
        <f ca="1" t="shared" si="0"/>
      </c>
      <c r="B77" s="76"/>
      <c r="C77" s="76"/>
      <c r="D77" s="77"/>
      <c r="E77" s="78"/>
      <c r="F77" s="90"/>
      <c r="G77" s="90"/>
      <c r="H77" s="67">
        <f t="shared" si="1"/>
      </c>
      <c r="I77" s="87">
        <f t="shared" si="2"/>
      </c>
      <c r="J77" s="85"/>
    </row>
    <row r="78" spans="1:10" ht="12.75">
      <c r="A78" s="44">
        <f ca="1" t="shared" si="0"/>
      </c>
      <c r="B78" s="76"/>
      <c r="C78" s="76"/>
      <c r="D78" s="77"/>
      <c r="E78" s="78"/>
      <c r="F78" s="90"/>
      <c r="G78" s="90"/>
      <c r="H78" s="67">
        <f t="shared" si="1"/>
      </c>
      <c r="I78" s="87">
        <f t="shared" si="2"/>
      </c>
      <c r="J78" s="85"/>
    </row>
    <row r="79" spans="1:10" ht="12.75">
      <c r="A79" s="44">
        <f ca="1" t="shared" si="0"/>
      </c>
      <c r="B79" s="76"/>
      <c r="C79" s="76"/>
      <c r="D79" s="77"/>
      <c r="E79" s="78"/>
      <c r="F79" s="90"/>
      <c r="G79" s="90"/>
      <c r="H79" s="67">
        <f t="shared" si="1"/>
      </c>
      <c r="I79" s="87">
        <f t="shared" si="2"/>
      </c>
      <c r="J79" s="85"/>
    </row>
    <row r="80" spans="1:10" ht="12.75">
      <c r="A80" s="44">
        <f ca="1" t="shared" si="0"/>
      </c>
      <c r="B80" s="76"/>
      <c r="C80" s="76"/>
      <c r="D80" s="77"/>
      <c r="E80" s="78"/>
      <c r="F80" s="90"/>
      <c r="G80" s="90"/>
      <c r="H80" s="67">
        <f t="shared" si="1"/>
      </c>
      <c r="I80" s="87">
        <f t="shared" si="2"/>
      </c>
      <c r="J80" s="85"/>
    </row>
    <row r="81" spans="1:10" ht="12.75">
      <c r="A81" s="44">
        <f ca="1" t="shared" si="0"/>
      </c>
      <c r="B81" s="76"/>
      <c r="C81" s="76"/>
      <c r="D81" s="77"/>
      <c r="E81" s="78"/>
      <c r="F81" s="90"/>
      <c r="G81" s="90"/>
      <c r="H81" s="67">
        <f t="shared" si="1"/>
      </c>
      <c r="I81" s="87">
        <f t="shared" si="2"/>
      </c>
      <c r="J81" s="85"/>
    </row>
    <row r="82" spans="1:10" ht="12.75">
      <c r="A82" s="44">
        <f ca="1" t="shared" si="0"/>
      </c>
      <c r="B82" s="76"/>
      <c r="C82" s="76"/>
      <c r="D82" s="77"/>
      <c r="E82" s="78"/>
      <c r="F82" s="90"/>
      <c r="G82" s="90"/>
      <c r="H82" s="67">
        <f t="shared" si="1"/>
      </c>
      <c r="I82" s="87">
        <f t="shared" si="2"/>
      </c>
      <c r="J82" s="85"/>
    </row>
    <row r="83" spans="1:10" ht="12.75">
      <c r="A83" s="44">
        <f ca="1" t="shared" si="0"/>
      </c>
      <c r="B83" s="76"/>
      <c r="C83" s="76"/>
      <c r="D83" s="77"/>
      <c r="E83" s="78"/>
      <c r="F83" s="90"/>
      <c r="G83" s="90"/>
      <c r="H83" s="67">
        <f t="shared" si="1"/>
      </c>
      <c r="I83" s="87">
        <f t="shared" si="2"/>
      </c>
      <c r="J83" s="85"/>
    </row>
    <row r="84" spans="1:10" ht="12.75">
      <c r="A84" s="44">
        <f aca="true" ca="1" t="shared" si="3" ref="A84:A147">+IF(NOT(ISBLANK(INDIRECT("e"&amp;ROW()))),MAX(INDIRECT("a$18:A"&amp;ROW()-1))+1,"")</f>
      </c>
      <c r="B84" s="76"/>
      <c r="C84" s="76"/>
      <c r="D84" s="77"/>
      <c r="E84" s="78"/>
      <c r="F84" s="90"/>
      <c r="G84" s="90"/>
      <c r="H84" s="67">
        <f aca="true" t="shared" si="4" ref="H84:H147">+IF(AND(F84="",G84=""),"",ROUND(F84*G84,2))</f>
      </c>
      <c r="I84" s="87">
        <f aca="true" t="shared" si="5" ref="I84:I147">IF(E84&lt;&gt;"","C","")</f>
      </c>
      <c r="J84" s="85"/>
    </row>
    <row r="85" spans="1:10" ht="12.75">
      <c r="A85" s="44">
        <f ca="1" t="shared" si="3"/>
      </c>
      <c r="B85" s="76"/>
      <c r="C85" s="76"/>
      <c r="D85" s="77"/>
      <c r="E85" s="78"/>
      <c r="F85" s="90"/>
      <c r="G85" s="90"/>
      <c r="H85" s="67">
        <f t="shared" si="4"/>
      </c>
      <c r="I85" s="87">
        <f t="shared" si="5"/>
      </c>
      <c r="J85" s="85"/>
    </row>
    <row r="86" spans="1:10" ht="12.75">
      <c r="A86" s="44">
        <f ca="1" t="shared" si="3"/>
      </c>
      <c r="B86" s="76"/>
      <c r="C86" s="76"/>
      <c r="D86" s="77"/>
      <c r="E86" s="78"/>
      <c r="F86" s="90"/>
      <c r="G86" s="90"/>
      <c r="H86" s="67">
        <f t="shared" si="4"/>
      </c>
      <c r="I86" s="87">
        <f t="shared" si="5"/>
      </c>
      <c r="J86" s="85"/>
    </row>
    <row r="87" spans="1:10" ht="12.75">
      <c r="A87" s="44">
        <f ca="1" t="shared" si="3"/>
      </c>
      <c r="B87" s="76"/>
      <c r="C87" s="76"/>
      <c r="D87" s="77"/>
      <c r="E87" s="78"/>
      <c r="F87" s="90"/>
      <c r="G87" s="90"/>
      <c r="H87" s="67">
        <f t="shared" si="4"/>
      </c>
      <c r="I87" s="87">
        <f t="shared" si="5"/>
      </c>
      <c r="J87" s="85"/>
    </row>
    <row r="88" spans="1:10" ht="12.75">
      <c r="A88" s="44">
        <f ca="1" t="shared" si="3"/>
      </c>
      <c r="B88" s="76"/>
      <c r="C88" s="76"/>
      <c r="D88" s="77"/>
      <c r="E88" s="78"/>
      <c r="F88" s="90"/>
      <c r="G88" s="90"/>
      <c r="H88" s="67">
        <f t="shared" si="4"/>
      </c>
      <c r="I88" s="87">
        <f t="shared" si="5"/>
      </c>
      <c r="J88" s="85"/>
    </row>
    <row r="89" spans="1:10" ht="12.75">
      <c r="A89" s="44">
        <f ca="1" t="shared" si="3"/>
      </c>
      <c r="B89" s="76"/>
      <c r="C89" s="76"/>
      <c r="D89" s="77"/>
      <c r="E89" s="78"/>
      <c r="F89" s="90"/>
      <c r="G89" s="90"/>
      <c r="H89" s="67">
        <f t="shared" si="4"/>
      </c>
      <c r="I89" s="87">
        <f t="shared" si="5"/>
      </c>
      <c r="J89" s="85"/>
    </row>
    <row r="90" spans="1:10" ht="12.75">
      <c r="A90" s="44">
        <f ca="1" t="shared" si="3"/>
      </c>
      <c r="B90" s="76"/>
      <c r="C90" s="76"/>
      <c r="D90" s="77"/>
      <c r="E90" s="78"/>
      <c r="F90" s="90"/>
      <c r="G90" s="90"/>
      <c r="H90" s="67">
        <f t="shared" si="4"/>
      </c>
      <c r="I90" s="87">
        <f t="shared" si="5"/>
      </c>
      <c r="J90" s="85"/>
    </row>
    <row r="91" spans="1:10" ht="12.75">
      <c r="A91" s="44">
        <f ca="1" t="shared" si="3"/>
      </c>
      <c r="B91" s="76"/>
      <c r="C91" s="76"/>
      <c r="D91" s="77"/>
      <c r="E91" s="78"/>
      <c r="F91" s="90"/>
      <c r="G91" s="90"/>
      <c r="H91" s="67">
        <f t="shared" si="4"/>
      </c>
      <c r="I91" s="87">
        <f t="shared" si="5"/>
      </c>
      <c r="J91" s="85"/>
    </row>
    <row r="92" spans="1:10" ht="12.75">
      <c r="A92" s="44">
        <f ca="1" t="shared" si="3"/>
      </c>
      <c r="B92" s="76"/>
      <c r="C92" s="76"/>
      <c r="D92" s="77"/>
      <c r="E92" s="78"/>
      <c r="F92" s="90"/>
      <c r="G92" s="90"/>
      <c r="H92" s="67">
        <f t="shared" si="4"/>
      </c>
      <c r="I92" s="87">
        <f t="shared" si="5"/>
      </c>
      <c r="J92" s="85"/>
    </row>
    <row r="93" spans="1:10" ht="12.75">
      <c r="A93" s="44">
        <f ca="1" t="shared" si="3"/>
      </c>
      <c r="B93" s="76"/>
      <c r="C93" s="76"/>
      <c r="D93" s="77"/>
      <c r="E93" s="78"/>
      <c r="F93" s="90"/>
      <c r="G93" s="90"/>
      <c r="H93" s="67">
        <f t="shared" si="4"/>
      </c>
      <c r="I93" s="87">
        <f t="shared" si="5"/>
      </c>
      <c r="J93" s="85"/>
    </row>
    <row r="94" spans="1:10" ht="12.75">
      <c r="A94" s="44">
        <f ca="1" t="shared" si="3"/>
      </c>
      <c r="B94" s="76"/>
      <c r="C94" s="76"/>
      <c r="D94" s="77"/>
      <c r="E94" s="78"/>
      <c r="F94" s="90"/>
      <c r="G94" s="90"/>
      <c r="H94" s="67">
        <f t="shared" si="4"/>
      </c>
      <c r="I94" s="87">
        <f t="shared" si="5"/>
      </c>
      <c r="J94" s="85"/>
    </row>
    <row r="95" spans="1:10" ht="12.75">
      <c r="A95" s="44">
        <f ca="1" t="shared" si="3"/>
      </c>
      <c r="B95" s="76"/>
      <c r="C95" s="76"/>
      <c r="D95" s="77"/>
      <c r="E95" s="78"/>
      <c r="F95" s="90"/>
      <c r="G95" s="90"/>
      <c r="H95" s="67">
        <f t="shared" si="4"/>
      </c>
      <c r="I95" s="87">
        <f t="shared" si="5"/>
      </c>
      <c r="J95" s="85"/>
    </row>
    <row r="96" spans="1:10" ht="12.75">
      <c r="A96" s="44">
        <f ca="1" t="shared" si="3"/>
      </c>
      <c r="B96" s="76"/>
      <c r="C96" s="76"/>
      <c r="D96" s="77"/>
      <c r="E96" s="78"/>
      <c r="F96" s="90"/>
      <c r="G96" s="90"/>
      <c r="H96" s="67">
        <f t="shared" si="4"/>
      </c>
      <c r="I96" s="87">
        <f t="shared" si="5"/>
      </c>
      <c r="J96" s="85"/>
    </row>
    <row r="97" spans="1:10" ht="12.75">
      <c r="A97" s="44">
        <f ca="1" t="shared" si="3"/>
      </c>
      <c r="B97" s="76"/>
      <c r="C97" s="76"/>
      <c r="D97" s="77"/>
      <c r="E97" s="78"/>
      <c r="F97" s="90"/>
      <c r="G97" s="90"/>
      <c r="H97" s="67">
        <f t="shared" si="4"/>
      </c>
      <c r="I97" s="87">
        <f t="shared" si="5"/>
      </c>
      <c r="J97" s="85"/>
    </row>
    <row r="98" spans="1:10" ht="12.75">
      <c r="A98" s="44">
        <f ca="1" t="shared" si="3"/>
      </c>
      <c r="B98" s="76"/>
      <c r="C98" s="76"/>
      <c r="D98" s="77"/>
      <c r="E98" s="78"/>
      <c r="F98" s="90"/>
      <c r="G98" s="90"/>
      <c r="H98" s="67">
        <f t="shared" si="4"/>
      </c>
      <c r="I98" s="87">
        <f t="shared" si="5"/>
      </c>
      <c r="J98" s="85"/>
    </row>
    <row r="99" spans="1:10" ht="12.75">
      <c r="A99" s="44">
        <f ca="1" t="shared" si="3"/>
      </c>
      <c r="B99" s="76"/>
      <c r="C99" s="76"/>
      <c r="D99" s="77"/>
      <c r="E99" s="78"/>
      <c r="F99" s="90"/>
      <c r="G99" s="90"/>
      <c r="H99" s="67">
        <f t="shared" si="4"/>
      </c>
      <c r="I99" s="87">
        <f t="shared" si="5"/>
      </c>
      <c r="J99" s="85"/>
    </row>
    <row r="100" spans="1:10" ht="12.75">
      <c r="A100" s="44">
        <f ca="1" t="shared" si="3"/>
      </c>
      <c r="B100" s="76"/>
      <c r="C100" s="76"/>
      <c r="D100" s="77"/>
      <c r="E100" s="78"/>
      <c r="F100" s="90"/>
      <c r="G100" s="90"/>
      <c r="H100" s="67">
        <f t="shared" si="4"/>
      </c>
      <c r="I100" s="87">
        <f t="shared" si="5"/>
      </c>
      <c r="J100" s="85"/>
    </row>
    <row r="101" spans="1:10" ht="12.75">
      <c r="A101" s="44">
        <f ca="1" t="shared" si="3"/>
      </c>
      <c r="B101" s="76"/>
      <c r="C101" s="76"/>
      <c r="D101" s="77"/>
      <c r="E101" s="78"/>
      <c r="F101" s="90"/>
      <c r="G101" s="90"/>
      <c r="H101" s="67">
        <f t="shared" si="4"/>
      </c>
      <c r="I101" s="87">
        <f t="shared" si="5"/>
      </c>
      <c r="J101" s="85"/>
    </row>
    <row r="102" spans="1:10" ht="12.75">
      <c r="A102" s="44">
        <f ca="1" t="shared" si="3"/>
      </c>
      <c r="B102" s="76"/>
      <c r="C102" s="76"/>
      <c r="D102" s="77"/>
      <c r="E102" s="78"/>
      <c r="F102" s="90"/>
      <c r="G102" s="90"/>
      <c r="H102" s="67">
        <f t="shared" si="4"/>
      </c>
      <c r="I102" s="87">
        <f t="shared" si="5"/>
      </c>
      <c r="J102" s="85"/>
    </row>
    <row r="103" spans="1:10" ht="12.75">
      <c r="A103" s="44">
        <f ca="1" t="shared" si="3"/>
      </c>
      <c r="B103" s="76"/>
      <c r="C103" s="76"/>
      <c r="D103" s="77"/>
      <c r="E103" s="78"/>
      <c r="F103" s="90"/>
      <c r="G103" s="90"/>
      <c r="H103" s="67">
        <f t="shared" si="4"/>
      </c>
      <c r="I103" s="87">
        <f t="shared" si="5"/>
      </c>
      <c r="J103" s="85"/>
    </row>
    <row r="104" spans="1:10" ht="12.75">
      <c r="A104" s="44">
        <f ca="1" t="shared" si="3"/>
      </c>
      <c r="B104" s="76"/>
      <c r="C104" s="76"/>
      <c r="D104" s="77"/>
      <c r="E104" s="78"/>
      <c r="F104" s="90"/>
      <c r="G104" s="90"/>
      <c r="H104" s="67">
        <f t="shared" si="4"/>
      </c>
      <c r="I104" s="87">
        <f t="shared" si="5"/>
      </c>
      <c r="J104" s="85"/>
    </row>
    <row r="105" spans="1:10" ht="12.75">
      <c r="A105" s="44">
        <f ca="1" t="shared" si="3"/>
      </c>
      <c r="B105" s="76"/>
      <c r="C105" s="76"/>
      <c r="D105" s="77"/>
      <c r="E105" s="78"/>
      <c r="F105" s="90"/>
      <c r="G105" s="90"/>
      <c r="H105" s="67">
        <f t="shared" si="4"/>
      </c>
      <c r="I105" s="87">
        <f t="shared" si="5"/>
      </c>
      <c r="J105" s="85"/>
    </row>
    <row r="106" spans="1:10" ht="12.75">
      <c r="A106" s="44">
        <f ca="1" t="shared" si="3"/>
      </c>
      <c r="B106" s="76"/>
      <c r="C106" s="76"/>
      <c r="D106" s="77"/>
      <c r="E106" s="78"/>
      <c r="F106" s="90"/>
      <c r="G106" s="90"/>
      <c r="H106" s="67">
        <f t="shared" si="4"/>
      </c>
      <c r="I106" s="87">
        <f t="shared" si="5"/>
      </c>
      <c r="J106" s="85"/>
    </row>
    <row r="107" spans="1:10" ht="12.75">
      <c r="A107" s="44">
        <f ca="1" t="shared" si="3"/>
      </c>
      <c r="B107" s="76"/>
      <c r="C107" s="76"/>
      <c r="D107" s="77"/>
      <c r="E107" s="78"/>
      <c r="F107" s="90"/>
      <c r="G107" s="90"/>
      <c r="H107" s="67">
        <f t="shared" si="4"/>
      </c>
      <c r="I107" s="87">
        <f t="shared" si="5"/>
      </c>
      <c r="J107" s="85"/>
    </row>
    <row r="108" spans="1:10" ht="12.75">
      <c r="A108" s="44">
        <f ca="1" t="shared" si="3"/>
      </c>
      <c r="B108" s="76"/>
      <c r="C108" s="76"/>
      <c r="D108" s="77"/>
      <c r="E108" s="78"/>
      <c r="F108" s="90"/>
      <c r="G108" s="90"/>
      <c r="H108" s="67">
        <f t="shared" si="4"/>
      </c>
      <c r="I108" s="87">
        <f t="shared" si="5"/>
      </c>
      <c r="J108" s="85"/>
    </row>
    <row r="109" spans="1:10" ht="12.75">
      <c r="A109" s="44">
        <f ca="1" t="shared" si="3"/>
      </c>
      <c r="B109" s="76"/>
      <c r="C109" s="76"/>
      <c r="D109" s="77"/>
      <c r="E109" s="78"/>
      <c r="F109" s="90"/>
      <c r="G109" s="90"/>
      <c r="H109" s="67">
        <f t="shared" si="4"/>
      </c>
      <c r="I109" s="87">
        <f t="shared" si="5"/>
      </c>
      <c r="J109" s="85"/>
    </row>
    <row r="110" spans="1:10" ht="12.75">
      <c r="A110" s="44">
        <f ca="1" t="shared" si="3"/>
      </c>
      <c r="B110" s="76"/>
      <c r="C110" s="76"/>
      <c r="D110" s="77"/>
      <c r="E110" s="78"/>
      <c r="F110" s="90"/>
      <c r="G110" s="90"/>
      <c r="H110" s="67">
        <f t="shared" si="4"/>
      </c>
      <c r="I110" s="87">
        <f t="shared" si="5"/>
      </c>
      <c r="J110" s="85"/>
    </row>
    <row r="111" spans="1:10" ht="12.75">
      <c r="A111" s="44">
        <f ca="1" t="shared" si="3"/>
      </c>
      <c r="B111" s="76"/>
      <c r="C111" s="76"/>
      <c r="D111" s="77"/>
      <c r="E111" s="78"/>
      <c r="F111" s="90"/>
      <c r="G111" s="90"/>
      <c r="H111" s="67">
        <f t="shared" si="4"/>
      </c>
      <c r="I111" s="87">
        <f t="shared" si="5"/>
      </c>
      <c r="J111" s="85"/>
    </row>
    <row r="112" spans="1:10" ht="12.75">
      <c r="A112" s="44">
        <f ca="1" t="shared" si="3"/>
      </c>
      <c r="B112" s="76"/>
      <c r="C112" s="76"/>
      <c r="D112" s="77"/>
      <c r="E112" s="78"/>
      <c r="F112" s="90"/>
      <c r="G112" s="90"/>
      <c r="H112" s="67">
        <f t="shared" si="4"/>
      </c>
      <c r="I112" s="87">
        <f t="shared" si="5"/>
      </c>
      <c r="J112" s="85"/>
    </row>
    <row r="113" spans="1:10" ht="12.75">
      <c r="A113" s="44">
        <f ca="1" t="shared" si="3"/>
      </c>
      <c r="B113" s="76"/>
      <c r="C113" s="76"/>
      <c r="D113" s="77"/>
      <c r="E113" s="78"/>
      <c r="F113" s="90"/>
      <c r="G113" s="90"/>
      <c r="H113" s="67">
        <f t="shared" si="4"/>
      </c>
      <c r="I113" s="87">
        <f t="shared" si="5"/>
      </c>
      <c r="J113" s="85"/>
    </row>
    <row r="114" spans="1:10" ht="12.75">
      <c r="A114" s="44">
        <f ca="1" t="shared" si="3"/>
      </c>
      <c r="B114" s="76"/>
      <c r="C114" s="76"/>
      <c r="D114" s="77"/>
      <c r="E114" s="78"/>
      <c r="F114" s="90"/>
      <c r="G114" s="90"/>
      <c r="H114" s="67">
        <f t="shared" si="4"/>
      </c>
      <c r="I114" s="87">
        <f t="shared" si="5"/>
      </c>
      <c r="J114" s="85"/>
    </row>
    <row r="115" spans="1:10" ht="12.75">
      <c r="A115" s="44">
        <f ca="1" t="shared" si="3"/>
      </c>
      <c r="B115" s="76"/>
      <c r="C115" s="76"/>
      <c r="D115" s="77"/>
      <c r="E115" s="78"/>
      <c r="F115" s="90"/>
      <c r="G115" s="90"/>
      <c r="H115" s="67">
        <f t="shared" si="4"/>
      </c>
      <c r="I115" s="87">
        <f t="shared" si="5"/>
      </c>
      <c r="J115" s="85"/>
    </row>
    <row r="116" spans="1:10" ht="12.75">
      <c r="A116" s="44">
        <f ca="1" t="shared" si="3"/>
      </c>
      <c r="B116" s="76"/>
      <c r="C116" s="76"/>
      <c r="D116" s="77"/>
      <c r="E116" s="78"/>
      <c r="F116" s="90"/>
      <c r="G116" s="90"/>
      <c r="H116" s="67">
        <f t="shared" si="4"/>
      </c>
      <c r="I116" s="87">
        <f t="shared" si="5"/>
      </c>
      <c r="J116" s="85"/>
    </row>
    <row r="117" spans="1:10" ht="12.75">
      <c r="A117" s="44">
        <f ca="1" t="shared" si="3"/>
      </c>
      <c r="B117" s="76"/>
      <c r="C117" s="76"/>
      <c r="D117" s="77"/>
      <c r="E117" s="78"/>
      <c r="F117" s="90"/>
      <c r="G117" s="90"/>
      <c r="H117" s="67">
        <f t="shared" si="4"/>
      </c>
      <c r="I117" s="87">
        <f t="shared" si="5"/>
      </c>
      <c r="J117" s="85"/>
    </row>
    <row r="118" spans="1:10" ht="12.75">
      <c r="A118" s="44">
        <f ca="1" t="shared" si="3"/>
      </c>
      <c r="B118" s="76"/>
      <c r="C118" s="76"/>
      <c r="D118" s="77"/>
      <c r="E118" s="78"/>
      <c r="F118" s="90"/>
      <c r="G118" s="90"/>
      <c r="H118" s="67">
        <f t="shared" si="4"/>
      </c>
      <c r="I118" s="87">
        <f t="shared" si="5"/>
      </c>
      <c r="J118" s="85"/>
    </row>
    <row r="119" spans="1:10" ht="12.75">
      <c r="A119" s="44">
        <f ca="1" t="shared" si="3"/>
      </c>
      <c r="B119" s="76"/>
      <c r="C119" s="76"/>
      <c r="D119" s="77"/>
      <c r="E119" s="78"/>
      <c r="F119" s="90"/>
      <c r="G119" s="90"/>
      <c r="H119" s="67">
        <f t="shared" si="4"/>
      </c>
      <c r="I119" s="87">
        <f t="shared" si="5"/>
      </c>
      <c r="J119" s="85"/>
    </row>
    <row r="120" spans="1:10" ht="12.75">
      <c r="A120" s="44">
        <f ca="1" t="shared" si="3"/>
      </c>
      <c r="B120" s="76"/>
      <c r="C120" s="76"/>
      <c r="D120" s="77"/>
      <c r="E120" s="78"/>
      <c r="F120" s="90"/>
      <c r="G120" s="90"/>
      <c r="H120" s="67">
        <f t="shared" si="4"/>
      </c>
      <c r="I120" s="87">
        <f t="shared" si="5"/>
      </c>
      <c r="J120" s="85"/>
    </row>
    <row r="121" spans="1:10" ht="12.75">
      <c r="A121" s="44">
        <f ca="1" t="shared" si="3"/>
      </c>
      <c r="B121" s="76"/>
      <c r="C121" s="76"/>
      <c r="D121" s="77"/>
      <c r="E121" s="78"/>
      <c r="F121" s="90"/>
      <c r="G121" s="90"/>
      <c r="H121" s="67">
        <f t="shared" si="4"/>
      </c>
      <c r="I121" s="87">
        <f t="shared" si="5"/>
      </c>
      <c r="J121" s="85"/>
    </row>
    <row r="122" spans="1:10" ht="12.75">
      <c r="A122" s="44">
        <f ca="1" t="shared" si="3"/>
      </c>
      <c r="B122" s="76"/>
      <c r="C122" s="76"/>
      <c r="D122" s="77"/>
      <c r="E122" s="78"/>
      <c r="F122" s="90"/>
      <c r="G122" s="90"/>
      <c r="H122" s="67">
        <f t="shared" si="4"/>
      </c>
      <c r="I122" s="87">
        <f t="shared" si="5"/>
      </c>
      <c r="J122" s="85"/>
    </row>
    <row r="123" spans="1:10" ht="12.75">
      <c r="A123" s="44">
        <f ca="1" t="shared" si="3"/>
      </c>
      <c r="B123" s="76"/>
      <c r="C123" s="76"/>
      <c r="D123" s="77"/>
      <c r="E123" s="78"/>
      <c r="F123" s="90"/>
      <c r="G123" s="90"/>
      <c r="H123" s="67">
        <f t="shared" si="4"/>
      </c>
      <c r="I123" s="87">
        <f t="shared" si="5"/>
      </c>
      <c r="J123" s="85"/>
    </row>
    <row r="124" spans="1:10" ht="12.75">
      <c r="A124" s="44">
        <f ca="1" t="shared" si="3"/>
      </c>
      <c r="B124" s="76"/>
      <c r="C124" s="76"/>
      <c r="D124" s="77"/>
      <c r="E124" s="78"/>
      <c r="F124" s="90"/>
      <c r="G124" s="90"/>
      <c r="H124" s="67">
        <f t="shared" si="4"/>
      </c>
      <c r="I124" s="87">
        <f t="shared" si="5"/>
      </c>
      <c r="J124" s="85"/>
    </row>
    <row r="125" spans="1:10" ht="12.75">
      <c r="A125" s="44">
        <f ca="1" t="shared" si="3"/>
      </c>
      <c r="B125" s="76"/>
      <c r="C125" s="76"/>
      <c r="D125" s="77"/>
      <c r="E125" s="78"/>
      <c r="F125" s="90"/>
      <c r="G125" s="90"/>
      <c r="H125" s="67">
        <f t="shared" si="4"/>
      </c>
      <c r="I125" s="87">
        <f t="shared" si="5"/>
      </c>
      <c r="J125" s="85"/>
    </row>
    <row r="126" spans="1:10" ht="12.75">
      <c r="A126" s="44">
        <f ca="1" t="shared" si="3"/>
      </c>
      <c r="B126" s="76"/>
      <c r="C126" s="76"/>
      <c r="D126" s="77"/>
      <c r="E126" s="78"/>
      <c r="F126" s="90"/>
      <c r="G126" s="90"/>
      <c r="H126" s="67">
        <f t="shared" si="4"/>
      </c>
      <c r="I126" s="87">
        <f t="shared" si="5"/>
      </c>
      <c r="J126" s="85"/>
    </row>
    <row r="127" spans="1:10" ht="12.75">
      <c r="A127" s="44">
        <f ca="1" t="shared" si="3"/>
      </c>
      <c r="B127" s="76"/>
      <c r="C127" s="76"/>
      <c r="D127" s="77"/>
      <c r="E127" s="78"/>
      <c r="F127" s="90"/>
      <c r="G127" s="90"/>
      <c r="H127" s="67">
        <f t="shared" si="4"/>
      </c>
      <c r="I127" s="87">
        <f t="shared" si="5"/>
      </c>
      <c r="J127" s="85"/>
    </row>
    <row r="128" spans="1:10" ht="12.75">
      <c r="A128" s="44">
        <f ca="1" t="shared" si="3"/>
      </c>
      <c r="B128" s="76"/>
      <c r="C128" s="76"/>
      <c r="D128" s="77"/>
      <c r="E128" s="78"/>
      <c r="F128" s="90"/>
      <c r="G128" s="90"/>
      <c r="H128" s="67">
        <f t="shared" si="4"/>
      </c>
      <c r="I128" s="87">
        <f t="shared" si="5"/>
      </c>
      <c r="J128" s="85"/>
    </row>
    <row r="129" spans="1:10" ht="12.75">
      <c r="A129" s="44">
        <f ca="1" t="shared" si="3"/>
      </c>
      <c r="B129" s="76"/>
      <c r="C129" s="76"/>
      <c r="D129" s="77"/>
      <c r="E129" s="78"/>
      <c r="F129" s="90"/>
      <c r="G129" s="90"/>
      <c r="H129" s="67">
        <f t="shared" si="4"/>
      </c>
      <c r="I129" s="87">
        <f t="shared" si="5"/>
      </c>
      <c r="J129" s="85"/>
    </row>
    <row r="130" spans="1:10" ht="12.75">
      <c r="A130" s="44">
        <f ca="1" t="shared" si="3"/>
      </c>
      <c r="B130" s="76"/>
      <c r="C130" s="76"/>
      <c r="D130" s="77"/>
      <c r="E130" s="78"/>
      <c r="F130" s="90"/>
      <c r="G130" s="90"/>
      <c r="H130" s="67">
        <f t="shared" si="4"/>
      </c>
      <c r="I130" s="87">
        <f t="shared" si="5"/>
      </c>
      <c r="J130" s="85"/>
    </row>
    <row r="131" spans="1:10" ht="12.75">
      <c r="A131" s="44">
        <f ca="1" t="shared" si="3"/>
      </c>
      <c r="B131" s="76"/>
      <c r="C131" s="76"/>
      <c r="D131" s="77"/>
      <c r="E131" s="78"/>
      <c r="F131" s="90"/>
      <c r="G131" s="90"/>
      <c r="H131" s="67">
        <f t="shared" si="4"/>
      </c>
      <c r="I131" s="87">
        <f t="shared" si="5"/>
      </c>
      <c r="J131" s="85"/>
    </row>
    <row r="132" spans="1:10" ht="12.75">
      <c r="A132" s="44">
        <f ca="1" t="shared" si="3"/>
      </c>
      <c r="B132" s="76"/>
      <c r="C132" s="76"/>
      <c r="D132" s="77"/>
      <c r="E132" s="78"/>
      <c r="F132" s="90"/>
      <c r="G132" s="90"/>
      <c r="H132" s="67">
        <f t="shared" si="4"/>
      </c>
      <c r="I132" s="87">
        <f t="shared" si="5"/>
      </c>
      <c r="J132" s="85"/>
    </row>
    <row r="133" spans="1:10" ht="12.75">
      <c r="A133" s="44">
        <f ca="1" t="shared" si="3"/>
      </c>
      <c r="B133" s="76"/>
      <c r="C133" s="76"/>
      <c r="D133" s="77"/>
      <c r="E133" s="78"/>
      <c r="F133" s="90"/>
      <c r="G133" s="90"/>
      <c r="H133" s="67">
        <f t="shared" si="4"/>
      </c>
      <c r="I133" s="87">
        <f t="shared" si="5"/>
      </c>
      <c r="J133" s="85"/>
    </row>
    <row r="134" spans="1:10" ht="12.75">
      <c r="A134" s="44">
        <f ca="1" t="shared" si="3"/>
      </c>
      <c r="B134" s="76"/>
      <c r="C134" s="76"/>
      <c r="D134" s="77"/>
      <c r="E134" s="78"/>
      <c r="F134" s="90"/>
      <c r="G134" s="90"/>
      <c r="H134" s="67">
        <f t="shared" si="4"/>
      </c>
      <c r="I134" s="87">
        <f t="shared" si="5"/>
      </c>
      <c r="J134" s="85"/>
    </row>
    <row r="135" spans="1:10" ht="12.75">
      <c r="A135" s="44">
        <f ca="1" t="shared" si="3"/>
      </c>
      <c r="B135" s="76"/>
      <c r="C135" s="76"/>
      <c r="D135" s="77"/>
      <c r="E135" s="78"/>
      <c r="F135" s="90"/>
      <c r="G135" s="90"/>
      <c r="H135" s="67">
        <f t="shared" si="4"/>
      </c>
      <c r="I135" s="87">
        <f t="shared" si="5"/>
      </c>
      <c r="J135" s="85"/>
    </row>
    <row r="136" spans="1:10" ht="12.75">
      <c r="A136" s="44">
        <f ca="1" t="shared" si="3"/>
      </c>
      <c r="B136" s="76"/>
      <c r="C136" s="76"/>
      <c r="D136" s="77"/>
      <c r="E136" s="78"/>
      <c r="F136" s="90"/>
      <c r="G136" s="90"/>
      <c r="H136" s="67">
        <f t="shared" si="4"/>
      </c>
      <c r="I136" s="87">
        <f t="shared" si="5"/>
      </c>
      <c r="J136" s="85"/>
    </row>
    <row r="137" spans="1:10" ht="12.75">
      <c r="A137" s="44">
        <f ca="1" t="shared" si="3"/>
      </c>
      <c r="B137" s="76"/>
      <c r="C137" s="76"/>
      <c r="D137" s="77"/>
      <c r="E137" s="78"/>
      <c r="F137" s="90"/>
      <c r="G137" s="90"/>
      <c r="H137" s="67">
        <f t="shared" si="4"/>
      </c>
      <c r="I137" s="87">
        <f t="shared" si="5"/>
      </c>
      <c r="J137" s="85"/>
    </row>
    <row r="138" spans="1:10" ht="12.75">
      <c r="A138" s="44">
        <f ca="1" t="shared" si="3"/>
      </c>
      <c r="B138" s="76"/>
      <c r="C138" s="76"/>
      <c r="D138" s="77"/>
      <c r="E138" s="78"/>
      <c r="F138" s="90"/>
      <c r="G138" s="90"/>
      <c r="H138" s="67">
        <f t="shared" si="4"/>
      </c>
      <c r="I138" s="87">
        <f t="shared" si="5"/>
      </c>
      <c r="J138" s="85"/>
    </row>
    <row r="139" spans="1:10" ht="12.75">
      <c r="A139" s="44">
        <f ca="1" t="shared" si="3"/>
      </c>
      <c r="B139" s="76"/>
      <c r="C139" s="76"/>
      <c r="D139" s="77"/>
      <c r="E139" s="78"/>
      <c r="F139" s="90"/>
      <c r="G139" s="90"/>
      <c r="H139" s="67">
        <f t="shared" si="4"/>
      </c>
      <c r="I139" s="87">
        <f t="shared" si="5"/>
      </c>
      <c r="J139" s="85"/>
    </row>
    <row r="140" spans="1:10" ht="12.75">
      <c r="A140" s="44">
        <f ca="1" t="shared" si="3"/>
      </c>
      <c r="B140" s="76"/>
      <c r="C140" s="76"/>
      <c r="D140" s="77"/>
      <c r="E140" s="78"/>
      <c r="F140" s="90"/>
      <c r="G140" s="90"/>
      <c r="H140" s="67">
        <f t="shared" si="4"/>
      </c>
      <c r="I140" s="87">
        <f t="shared" si="5"/>
      </c>
      <c r="J140" s="85"/>
    </row>
    <row r="141" spans="1:10" ht="12.75">
      <c r="A141" s="44">
        <f ca="1" t="shared" si="3"/>
      </c>
      <c r="B141" s="76"/>
      <c r="C141" s="76"/>
      <c r="D141" s="77"/>
      <c r="E141" s="78"/>
      <c r="F141" s="90"/>
      <c r="G141" s="90"/>
      <c r="H141" s="67">
        <f t="shared" si="4"/>
      </c>
      <c r="I141" s="87">
        <f t="shared" si="5"/>
      </c>
      <c r="J141" s="85"/>
    </row>
    <row r="142" spans="1:10" ht="12.75">
      <c r="A142" s="44">
        <f ca="1" t="shared" si="3"/>
      </c>
      <c r="B142" s="76"/>
      <c r="C142" s="76"/>
      <c r="D142" s="77"/>
      <c r="E142" s="78"/>
      <c r="F142" s="90"/>
      <c r="G142" s="90"/>
      <c r="H142" s="67">
        <f t="shared" si="4"/>
      </c>
      <c r="I142" s="87">
        <f t="shared" si="5"/>
      </c>
      <c r="J142" s="85"/>
    </row>
    <row r="143" spans="1:10" ht="12.75">
      <c r="A143" s="44">
        <f ca="1" t="shared" si="3"/>
      </c>
      <c r="B143" s="76"/>
      <c r="C143" s="76"/>
      <c r="D143" s="77"/>
      <c r="E143" s="78"/>
      <c r="F143" s="90"/>
      <c r="G143" s="90"/>
      <c r="H143" s="67">
        <f t="shared" si="4"/>
      </c>
      <c r="I143" s="87">
        <f t="shared" si="5"/>
      </c>
      <c r="J143" s="85"/>
    </row>
    <row r="144" spans="1:10" ht="12.75">
      <c r="A144" s="44">
        <f ca="1" t="shared" si="3"/>
      </c>
      <c r="B144" s="76"/>
      <c r="C144" s="76"/>
      <c r="D144" s="77"/>
      <c r="E144" s="78"/>
      <c r="F144" s="90"/>
      <c r="G144" s="90"/>
      <c r="H144" s="67">
        <f t="shared" si="4"/>
      </c>
      <c r="I144" s="87">
        <f t="shared" si="5"/>
      </c>
      <c r="J144" s="85"/>
    </row>
    <row r="145" spans="1:10" ht="12.75">
      <c r="A145" s="44">
        <f ca="1" t="shared" si="3"/>
      </c>
      <c r="B145" s="76"/>
      <c r="C145" s="76"/>
      <c r="D145" s="77"/>
      <c r="E145" s="78"/>
      <c r="F145" s="90"/>
      <c r="G145" s="90"/>
      <c r="H145" s="67">
        <f t="shared" si="4"/>
      </c>
      <c r="I145" s="87">
        <f t="shared" si="5"/>
      </c>
      <c r="J145" s="85"/>
    </row>
    <row r="146" spans="1:10" ht="12.75">
      <c r="A146" s="44">
        <f ca="1" t="shared" si="3"/>
      </c>
      <c r="B146" s="76"/>
      <c r="C146" s="76"/>
      <c r="D146" s="77"/>
      <c r="E146" s="78"/>
      <c r="F146" s="90"/>
      <c r="G146" s="90"/>
      <c r="H146" s="67">
        <f t="shared" si="4"/>
      </c>
      <c r="I146" s="87">
        <f t="shared" si="5"/>
      </c>
      <c r="J146" s="85"/>
    </row>
    <row r="147" spans="1:10" ht="12.75">
      <c r="A147" s="44">
        <f ca="1" t="shared" si="3"/>
      </c>
      <c r="B147" s="76"/>
      <c r="C147" s="76"/>
      <c r="D147" s="77"/>
      <c r="E147" s="78"/>
      <c r="F147" s="90"/>
      <c r="G147" s="90"/>
      <c r="H147" s="67">
        <f t="shared" si="4"/>
      </c>
      <c r="I147" s="87">
        <f t="shared" si="5"/>
      </c>
      <c r="J147" s="85"/>
    </row>
    <row r="148" spans="1:10" ht="12.75">
      <c r="A148" s="44">
        <f aca="true" ca="1" t="shared" si="6" ref="A148:A200">+IF(NOT(ISBLANK(INDIRECT("e"&amp;ROW()))),MAX(INDIRECT("a$18:A"&amp;ROW()-1))+1,"")</f>
      </c>
      <c r="B148" s="76"/>
      <c r="C148" s="76"/>
      <c r="D148" s="77"/>
      <c r="E148" s="78"/>
      <c r="F148" s="90"/>
      <c r="G148" s="90"/>
      <c r="H148" s="67">
        <f aca="true" t="shared" si="7" ref="H148:H200">+IF(AND(F148="",G148=""),"",ROUND(F148*G148,2))</f>
      </c>
      <c r="I148" s="87">
        <f aca="true" t="shared" si="8" ref="I148:I200">IF(E148&lt;&gt;"","C","")</f>
      </c>
      <c r="J148" s="85"/>
    </row>
    <row r="149" spans="1:10" ht="12.75">
      <c r="A149" s="44">
        <f ca="1" t="shared" si="6"/>
      </c>
      <c r="B149" s="76"/>
      <c r="C149" s="76"/>
      <c r="D149" s="77"/>
      <c r="E149" s="78"/>
      <c r="F149" s="90"/>
      <c r="G149" s="90"/>
      <c r="H149" s="67">
        <f t="shared" si="7"/>
      </c>
      <c r="I149" s="87">
        <f t="shared" si="8"/>
      </c>
      <c r="J149" s="85"/>
    </row>
    <row r="150" spans="1:10" ht="12.75">
      <c r="A150" s="44">
        <f ca="1" t="shared" si="6"/>
      </c>
      <c r="B150" s="76"/>
      <c r="C150" s="76"/>
      <c r="D150" s="77"/>
      <c r="E150" s="78"/>
      <c r="F150" s="90"/>
      <c r="G150" s="90"/>
      <c r="H150" s="67">
        <f t="shared" si="7"/>
      </c>
      <c r="I150" s="87">
        <f t="shared" si="8"/>
      </c>
      <c r="J150" s="85"/>
    </row>
    <row r="151" spans="1:10" ht="12.75">
      <c r="A151" s="44">
        <f ca="1" t="shared" si="6"/>
      </c>
      <c r="B151" s="76"/>
      <c r="C151" s="76"/>
      <c r="D151" s="77"/>
      <c r="E151" s="78"/>
      <c r="F151" s="90"/>
      <c r="G151" s="90"/>
      <c r="H151" s="67">
        <f t="shared" si="7"/>
      </c>
      <c r="I151" s="87">
        <f t="shared" si="8"/>
      </c>
      <c r="J151" s="85"/>
    </row>
    <row r="152" spans="1:10" ht="12.75">
      <c r="A152" s="44">
        <f ca="1" t="shared" si="6"/>
      </c>
      <c r="B152" s="76"/>
      <c r="C152" s="76"/>
      <c r="D152" s="77"/>
      <c r="E152" s="78"/>
      <c r="F152" s="90"/>
      <c r="G152" s="90"/>
      <c r="H152" s="67">
        <f t="shared" si="7"/>
      </c>
      <c r="I152" s="87">
        <f t="shared" si="8"/>
      </c>
      <c r="J152" s="85"/>
    </row>
    <row r="153" spans="1:10" ht="12.75">
      <c r="A153" s="44">
        <f ca="1" t="shared" si="6"/>
      </c>
      <c r="B153" s="76"/>
      <c r="C153" s="76"/>
      <c r="D153" s="77"/>
      <c r="E153" s="78"/>
      <c r="F153" s="90"/>
      <c r="G153" s="90"/>
      <c r="H153" s="67">
        <f t="shared" si="7"/>
      </c>
      <c r="I153" s="87">
        <f t="shared" si="8"/>
      </c>
      <c r="J153" s="85"/>
    </row>
    <row r="154" spans="1:10" ht="12.75">
      <c r="A154" s="44">
        <f ca="1" t="shared" si="6"/>
      </c>
      <c r="B154" s="76"/>
      <c r="C154" s="76"/>
      <c r="D154" s="77"/>
      <c r="E154" s="78"/>
      <c r="F154" s="90"/>
      <c r="G154" s="90"/>
      <c r="H154" s="67">
        <f t="shared" si="7"/>
      </c>
      <c r="I154" s="87">
        <f t="shared" si="8"/>
      </c>
      <c r="J154" s="85"/>
    </row>
    <row r="155" spans="1:10" ht="12.75">
      <c r="A155" s="44">
        <f ca="1" t="shared" si="6"/>
      </c>
      <c r="B155" s="76"/>
      <c r="C155" s="76"/>
      <c r="D155" s="77"/>
      <c r="E155" s="78"/>
      <c r="F155" s="90"/>
      <c r="G155" s="90"/>
      <c r="H155" s="67">
        <f t="shared" si="7"/>
      </c>
      <c r="I155" s="87">
        <f t="shared" si="8"/>
      </c>
      <c r="J155" s="85"/>
    </row>
    <row r="156" spans="1:10" ht="12.75">
      <c r="A156" s="44">
        <f ca="1" t="shared" si="6"/>
      </c>
      <c r="B156" s="76"/>
      <c r="C156" s="76"/>
      <c r="D156" s="77"/>
      <c r="E156" s="78"/>
      <c r="F156" s="90"/>
      <c r="G156" s="90"/>
      <c r="H156" s="67">
        <f t="shared" si="7"/>
      </c>
      <c r="I156" s="87">
        <f t="shared" si="8"/>
      </c>
      <c r="J156" s="85"/>
    </row>
    <row r="157" spans="1:10" ht="12.75">
      <c r="A157" s="44">
        <f ca="1" t="shared" si="6"/>
      </c>
      <c r="B157" s="76"/>
      <c r="C157" s="76"/>
      <c r="D157" s="77"/>
      <c r="E157" s="78"/>
      <c r="F157" s="90"/>
      <c r="G157" s="90"/>
      <c r="H157" s="67">
        <f t="shared" si="7"/>
      </c>
      <c r="I157" s="87">
        <f t="shared" si="8"/>
      </c>
      <c r="J157" s="85"/>
    </row>
    <row r="158" spans="1:10" ht="12.75">
      <c r="A158" s="44">
        <f ca="1" t="shared" si="6"/>
      </c>
      <c r="B158" s="76"/>
      <c r="C158" s="76"/>
      <c r="D158" s="77"/>
      <c r="E158" s="78"/>
      <c r="F158" s="90"/>
      <c r="G158" s="90"/>
      <c r="H158" s="67">
        <f t="shared" si="7"/>
      </c>
      <c r="I158" s="87">
        <f t="shared" si="8"/>
      </c>
      <c r="J158" s="85"/>
    </row>
    <row r="159" spans="1:10" ht="12.75">
      <c r="A159" s="44">
        <f ca="1" t="shared" si="6"/>
      </c>
      <c r="B159" s="76"/>
      <c r="C159" s="76"/>
      <c r="D159" s="77"/>
      <c r="E159" s="78"/>
      <c r="F159" s="90"/>
      <c r="G159" s="90"/>
      <c r="H159" s="67">
        <f t="shared" si="7"/>
      </c>
      <c r="I159" s="87">
        <f t="shared" si="8"/>
      </c>
      <c r="J159" s="85"/>
    </row>
    <row r="160" spans="1:10" ht="12.75">
      <c r="A160" s="44">
        <f ca="1" t="shared" si="6"/>
      </c>
      <c r="B160" s="76"/>
      <c r="C160" s="76"/>
      <c r="D160" s="77"/>
      <c r="E160" s="78"/>
      <c r="F160" s="90"/>
      <c r="G160" s="90"/>
      <c r="H160" s="67">
        <f t="shared" si="7"/>
      </c>
      <c r="I160" s="87">
        <f t="shared" si="8"/>
      </c>
      <c r="J160" s="85"/>
    </row>
    <row r="161" spans="1:10" ht="12.75">
      <c r="A161" s="44">
        <f ca="1" t="shared" si="6"/>
      </c>
      <c r="B161" s="76"/>
      <c r="C161" s="76"/>
      <c r="D161" s="77"/>
      <c r="E161" s="78"/>
      <c r="F161" s="90"/>
      <c r="G161" s="90"/>
      <c r="H161" s="67">
        <f t="shared" si="7"/>
      </c>
      <c r="I161" s="87">
        <f t="shared" si="8"/>
      </c>
      <c r="J161" s="85"/>
    </row>
    <row r="162" spans="1:10" ht="12.75">
      <c r="A162" s="44">
        <f ca="1" t="shared" si="6"/>
      </c>
      <c r="B162" s="76"/>
      <c r="C162" s="76"/>
      <c r="D162" s="77"/>
      <c r="E162" s="78"/>
      <c r="F162" s="90"/>
      <c r="G162" s="90"/>
      <c r="H162" s="67">
        <f t="shared" si="7"/>
      </c>
      <c r="I162" s="87">
        <f t="shared" si="8"/>
      </c>
      <c r="J162" s="85"/>
    </row>
    <row r="163" spans="1:10" ht="12.75">
      <c r="A163" s="44">
        <f ca="1" t="shared" si="6"/>
      </c>
      <c r="B163" s="76"/>
      <c r="C163" s="76"/>
      <c r="D163" s="77"/>
      <c r="E163" s="78"/>
      <c r="F163" s="90"/>
      <c r="G163" s="90"/>
      <c r="H163" s="67">
        <f t="shared" si="7"/>
      </c>
      <c r="I163" s="87">
        <f t="shared" si="8"/>
      </c>
      <c r="J163" s="85"/>
    </row>
    <row r="164" spans="1:10" ht="12.75">
      <c r="A164" s="44">
        <f ca="1" t="shared" si="6"/>
      </c>
      <c r="B164" s="76"/>
      <c r="C164" s="76"/>
      <c r="D164" s="77"/>
      <c r="E164" s="78"/>
      <c r="F164" s="90"/>
      <c r="G164" s="90"/>
      <c r="H164" s="67">
        <f t="shared" si="7"/>
      </c>
      <c r="I164" s="87">
        <f t="shared" si="8"/>
      </c>
      <c r="J164" s="85"/>
    </row>
    <row r="165" spans="1:10" ht="12.75">
      <c r="A165" s="44">
        <f ca="1" t="shared" si="6"/>
      </c>
      <c r="B165" s="76"/>
      <c r="C165" s="76"/>
      <c r="D165" s="77"/>
      <c r="E165" s="78"/>
      <c r="F165" s="90"/>
      <c r="G165" s="90"/>
      <c r="H165" s="67">
        <f t="shared" si="7"/>
      </c>
      <c r="I165" s="87">
        <f t="shared" si="8"/>
      </c>
      <c r="J165" s="85"/>
    </row>
    <row r="166" spans="1:10" ht="12.75">
      <c r="A166" s="44">
        <f ca="1" t="shared" si="6"/>
      </c>
      <c r="B166" s="76"/>
      <c r="C166" s="76"/>
      <c r="D166" s="77"/>
      <c r="E166" s="78"/>
      <c r="F166" s="90"/>
      <c r="G166" s="90"/>
      <c r="H166" s="67">
        <f t="shared" si="7"/>
      </c>
      <c r="I166" s="87">
        <f t="shared" si="8"/>
      </c>
      <c r="J166" s="85"/>
    </row>
    <row r="167" spans="1:10" ht="12.75">
      <c r="A167" s="44">
        <f ca="1" t="shared" si="6"/>
      </c>
      <c r="B167" s="76"/>
      <c r="C167" s="76"/>
      <c r="D167" s="77"/>
      <c r="E167" s="78"/>
      <c r="F167" s="90"/>
      <c r="G167" s="90"/>
      <c r="H167" s="67">
        <f t="shared" si="7"/>
      </c>
      <c r="I167" s="87">
        <f t="shared" si="8"/>
      </c>
      <c r="J167" s="85"/>
    </row>
    <row r="168" spans="1:10" ht="12.75">
      <c r="A168" s="44">
        <f ca="1" t="shared" si="6"/>
      </c>
      <c r="B168" s="76"/>
      <c r="C168" s="76"/>
      <c r="D168" s="77"/>
      <c r="E168" s="78"/>
      <c r="F168" s="90"/>
      <c r="G168" s="90"/>
      <c r="H168" s="67">
        <f t="shared" si="7"/>
      </c>
      <c r="I168" s="87">
        <f t="shared" si="8"/>
      </c>
      <c r="J168" s="85"/>
    </row>
    <row r="169" spans="1:10" ht="12.75">
      <c r="A169" s="44">
        <f ca="1" t="shared" si="6"/>
      </c>
      <c r="B169" s="76"/>
      <c r="C169" s="76"/>
      <c r="D169" s="77"/>
      <c r="E169" s="78"/>
      <c r="F169" s="90"/>
      <c r="G169" s="90"/>
      <c r="H169" s="67">
        <f t="shared" si="7"/>
      </c>
      <c r="I169" s="87">
        <f t="shared" si="8"/>
      </c>
      <c r="J169" s="85"/>
    </row>
    <row r="170" spans="1:10" ht="12.75">
      <c r="A170" s="44">
        <f ca="1" t="shared" si="6"/>
      </c>
      <c r="B170" s="76"/>
      <c r="C170" s="76"/>
      <c r="D170" s="77"/>
      <c r="E170" s="78"/>
      <c r="F170" s="90"/>
      <c r="G170" s="90"/>
      <c r="H170" s="67">
        <f t="shared" si="7"/>
      </c>
      <c r="I170" s="87">
        <f t="shared" si="8"/>
      </c>
      <c r="J170" s="85"/>
    </row>
    <row r="171" spans="1:10" ht="12.75">
      <c r="A171" s="44">
        <f ca="1" t="shared" si="6"/>
      </c>
      <c r="B171" s="76"/>
      <c r="C171" s="76"/>
      <c r="D171" s="77"/>
      <c r="E171" s="78"/>
      <c r="F171" s="90"/>
      <c r="G171" s="90"/>
      <c r="H171" s="67">
        <f t="shared" si="7"/>
      </c>
      <c r="I171" s="87">
        <f t="shared" si="8"/>
      </c>
      <c r="J171" s="85"/>
    </row>
    <row r="172" spans="1:10" ht="12.75">
      <c r="A172" s="44">
        <f ca="1" t="shared" si="6"/>
      </c>
      <c r="B172" s="76"/>
      <c r="C172" s="76"/>
      <c r="D172" s="77"/>
      <c r="E172" s="78"/>
      <c r="F172" s="90"/>
      <c r="G172" s="90"/>
      <c r="H172" s="67">
        <f t="shared" si="7"/>
      </c>
      <c r="I172" s="87">
        <f t="shared" si="8"/>
      </c>
      <c r="J172" s="85"/>
    </row>
    <row r="173" spans="1:10" ht="12.75">
      <c r="A173" s="44">
        <f ca="1" t="shared" si="6"/>
      </c>
      <c r="B173" s="76"/>
      <c r="C173" s="76"/>
      <c r="D173" s="77"/>
      <c r="E173" s="78"/>
      <c r="F173" s="90"/>
      <c r="G173" s="90"/>
      <c r="H173" s="67">
        <f t="shared" si="7"/>
      </c>
      <c r="I173" s="87">
        <f t="shared" si="8"/>
      </c>
      <c r="J173" s="85"/>
    </row>
    <row r="174" spans="1:10" ht="12.75">
      <c r="A174" s="44">
        <f ca="1" t="shared" si="6"/>
      </c>
      <c r="B174" s="76"/>
      <c r="C174" s="76"/>
      <c r="D174" s="77"/>
      <c r="E174" s="78"/>
      <c r="F174" s="90"/>
      <c r="G174" s="90"/>
      <c r="H174" s="67">
        <f t="shared" si="7"/>
      </c>
      <c r="I174" s="87">
        <f t="shared" si="8"/>
      </c>
      <c r="J174" s="85"/>
    </row>
    <row r="175" spans="1:10" ht="12.75">
      <c r="A175" s="44">
        <f ca="1" t="shared" si="6"/>
      </c>
      <c r="B175" s="76"/>
      <c r="C175" s="76"/>
      <c r="D175" s="77"/>
      <c r="E175" s="78"/>
      <c r="F175" s="90"/>
      <c r="G175" s="90"/>
      <c r="H175" s="67">
        <f t="shared" si="7"/>
      </c>
      <c r="I175" s="87">
        <f t="shared" si="8"/>
      </c>
      <c r="J175" s="85"/>
    </row>
    <row r="176" spans="1:10" ht="12.75">
      <c r="A176" s="44">
        <f ca="1" t="shared" si="6"/>
      </c>
      <c r="B176" s="76"/>
      <c r="C176" s="76"/>
      <c r="D176" s="77"/>
      <c r="E176" s="78"/>
      <c r="F176" s="90"/>
      <c r="G176" s="90"/>
      <c r="H176" s="67">
        <f t="shared" si="7"/>
      </c>
      <c r="I176" s="87">
        <f t="shared" si="8"/>
      </c>
      <c r="J176" s="85"/>
    </row>
    <row r="177" spans="1:10" ht="12.75">
      <c r="A177" s="44">
        <f ca="1" t="shared" si="6"/>
      </c>
      <c r="B177" s="76"/>
      <c r="C177" s="76"/>
      <c r="D177" s="77"/>
      <c r="E177" s="78"/>
      <c r="F177" s="90"/>
      <c r="G177" s="90"/>
      <c r="H177" s="67">
        <f t="shared" si="7"/>
      </c>
      <c r="I177" s="87">
        <f t="shared" si="8"/>
      </c>
      <c r="J177" s="85"/>
    </row>
    <row r="178" spans="1:10" ht="12.75">
      <c r="A178" s="44">
        <f ca="1" t="shared" si="6"/>
      </c>
      <c r="B178" s="76"/>
      <c r="C178" s="76"/>
      <c r="D178" s="77"/>
      <c r="E178" s="78"/>
      <c r="F178" s="90"/>
      <c r="G178" s="90"/>
      <c r="H178" s="67">
        <f t="shared" si="7"/>
      </c>
      <c r="I178" s="87">
        <f t="shared" si="8"/>
      </c>
      <c r="J178" s="85"/>
    </row>
    <row r="179" spans="1:10" ht="12.75">
      <c r="A179" s="44">
        <f ca="1" t="shared" si="6"/>
      </c>
      <c r="B179" s="76"/>
      <c r="C179" s="76"/>
      <c r="D179" s="77"/>
      <c r="E179" s="78"/>
      <c r="F179" s="90"/>
      <c r="G179" s="90"/>
      <c r="H179" s="67">
        <f t="shared" si="7"/>
      </c>
      <c r="I179" s="87">
        <f t="shared" si="8"/>
      </c>
      <c r="J179" s="85"/>
    </row>
    <row r="180" spans="1:10" ht="12.75">
      <c r="A180" s="44">
        <f ca="1" t="shared" si="6"/>
      </c>
      <c r="B180" s="76"/>
      <c r="C180" s="76"/>
      <c r="D180" s="77"/>
      <c r="E180" s="78"/>
      <c r="F180" s="90"/>
      <c r="G180" s="90"/>
      <c r="H180" s="67">
        <f t="shared" si="7"/>
      </c>
      <c r="I180" s="87">
        <f t="shared" si="8"/>
      </c>
      <c r="J180" s="85"/>
    </row>
    <row r="181" spans="1:10" ht="12.75">
      <c r="A181" s="44">
        <f ca="1" t="shared" si="6"/>
      </c>
      <c r="B181" s="76"/>
      <c r="C181" s="76"/>
      <c r="D181" s="77"/>
      <c r="E181" s="78"/>
      <c r="F181" s="90"/>
      <c r="G181" s="90"/>
      <c r="H181" s="67">
        <f t="shared" si="7"/>
      </c>
      <c r="I181" s="87">
        <f t="shared" si="8"/>
      </c>
      <c r="J181" s="85"/>
    </row>
    <row r="182" spans="1:10" ht="12.75">
      <c r="A182" s="44">
        <f ca="1" t="shared" si="6"/>
      </c>
      <c r="B182" s="76"/>
      <c r="C182" s="76"/>
      <c r="D182" s="77"/>
      <c r="E182" s="78"/>
      <c r="F182" s="90"/>
      <c r="G182" s="90"/>
      <c r="H182" s="67">
        <f t="shared" si="7"/>
      </c>
      <c r="I182" s="87">
        <f t="shared" si="8"/>
      </c>
      <c r="J182" s="85"/>
    </row>
    <row r="183" spans="1:10" ht="12.75">
      <c r="A183" s="44">
        <f ca="1" t="shared" si="6"/>
      </c>
      <c r="B183" s="76"/>
      <c r="C183" s="76"/>
      <c r="D183" s="77"/>
      <c r="E183" s="78"/>
      <c r="F183" s="90"/>
      <c r="G183" s="90"/>
      <c r="H183" s="67">
        <f t="shared" si="7"/>
      </c>
      <c r="I183" s="87">
        <f t="shared" si="8"/>
      </c>
      <c r="J183" s="85"/>
    </row>
    <row r="184" spans="1:10" ht="12.75">
      <c r="A184" s="44">
        <f ca="1" t="shared" si="6"/>
      </c>
      <c r="B184" s="76"/>
      <c r="C184" s="76"/>
      <c r="D184" s="77"/>
      <c r="E184" s="78"/>
      <c r="F184" s="90"/>
      <c r="G184" s="90"/>
      <c r="H184" s="67">
        <f t="shared" si="7"/>
      </c>
      <c r="I184" s="87">
        <f t="shared" si="8"/>
      </c>
      <c r="J184" s="85"/>
    </row>
    <row r="185" spans="1:10" ht="12.75">
      <c r="A185" s="44">
        <f ca="1" t="shared" si="6"/>
      </c>
      <c r="B185" s="76"/>
      <c r="C185" s="76"/>
      <c r="D185" s="77"/>
      <c r="E185" s="78"/>
      <c r="F185" s="90"/>
      <c r="G185" s="90"/>
      <c r="H185" s="67">
        <f t="shared" si="7"/>
      </c>
      <c r="I185" s="87">
        <f t="shared" si="8"/>
      </c>
      <c r="J185" s="85"/>
    </row>
    <row r="186" spans="1:10" ht="12.75">
      <c r="A186" s="44">
        <f ca="1" t="shared" si="6"/>
      </c>
      <c r="B186" s="76"/>
      <c r="C186" s="76"/>
      <c r="D186" s="77"/>
      <c r="E186" s="78"/>
      <c r="F186" s="90"/>
      <c r="G186" s="90"/>
      <c r="H186" s="67">
        <f t="shared" si="7"/>
      </c>
      <c r="I186" s="87">
        <f t="shared" si="8"/>
      </c>
      <c r="J186" s="85"/>
    </row>
    <row r="187" spans="1:10" ht="12.75">
      <c r="A187" s="44">
        <f ca="1" t="shared" si="6"/>
      </c>
      <c r="B187" s="76"/>
      <c r="C187" s="76"/>
      <c r="D187" s="77"/>
      <c r="E187" s="78"/>
      <c r="F187" s="90"/>
      <c r="G187" s="90"/>
      <c r="H187" s="67">
        <f t="shared" si="7"/>
      </c>
      <c r="I187" s="87">
        <f t="shared" si="8"/>
      </c>
      <c r="J187" s="85"/>
    </row>
    <row r="188" spans="1:10" ht="12.75">
      <c r="A188" s="44">
        <f ca="1" t="shared" si="6"/>
      </c>
      <c r="B188" s="76"/>
      <c r="C188" s="76"/>
      <c r="D188" s="77"/>
      <c r="E188" s="78"/>
      <c r="F188" s="90"/>
      <c r="G188" s="90"/>
      <c r="H188" s="67">
        <f t="shared" si="7"/>
      </c>
      <c r="I188" s="87">
        <f t="shared" si="8"/>
      </c>
      <c r="J188" s="85"/>
    </row>
    <row r="189" spans="1:10" ht="12.75">
      <c r="A189" s="44">
        <f ca="1" t="shared" si="6"/>
      </c>
      <c r="B189" s="76"/>
      <c r="C189" s="76"/>
      <c r="D189" s="77"/>
      <c r="E189" s="78"/>
      <c r="F189" s="90"/>
      <c r="G189" s="90"/>
      <c r="H189" s="67">
        <f t="shared" si="7"/>
      </c>
      <c r="I189" s="87">
        <f t="shared" si="8"/>
      </c>
      <c r="J189" s="85"/>
    </row>
    <row r="190" spans="1:10" ht="12.75">
      <c r="A190" s="44">
        <f ca="1" t="shared" si="6"/>
      </c>
      <c r="B190" s="76"/>
      <c r="C190" s="76"/>
      <c r="D190" s="77"/>
      <c r="E190" s="78"/>
      <c r="F190" s="90"/>
      <c r="G190" s="90"/>
      <c r="H190" s="67">
        <f t="shared" si="7"/>
      </c>
      <c r="I190" s="87">
        <f t="shared" si="8"/>
      </c>
      <c r="J190" s="85"/>
    </row>
    <row r="191" spans="1:10" ht="12.75">
      <c r="A191" s="44">
        <f ca="1" t="shared" si="6"/>
      </c>
      <c r="B191" s="76"/>
      <c r="C191" s="76"/>
      <c r="D191" s="77"/>
      <c r="E191" s="78"/>
      <c r="F191" s="90"/>
      <c r="G191" s="90"/>
      <c r="H191" s="67">
        <f t="shared" si="7"/>
      </c>
      <c r="I191" s="87">
        <f t="shared" si="8"/>
      </c>
      <c r="J191" s="85"/>
    </row>
    <row r="192" spans="1:10" ht="12.75">
      <c r="A192" s="44">
        <f ca="1" t="shared" si="6"/>
      </c>
      <c r="B192" s="76"/>
      <c r="C192" s="76"/>
      <c r="D192" s="77"/>
      <c r="E192" s="78"/>
      <c r="F192" s="90"/>
      <c r="G192" s="90"/>
      <c r="H192" s="67">
        <f t="shared" si="7"/>
      </c>
      <c r="I192" s="87">
        <f t="shared" si="8"/>
      </c>
      <c r="J192" s="85"/>
    </row>
    <row r="193" spans="1:10" ht="12.75">
      <c r="A193" s="44">
        <f ca="1" t="shared" si="6"/>
      </c>
      <c r="B193" s="76"/>
      <c r="C193" s="76"/>
      <c r="D193" s="77"/>
      <c r="E193" s="78"/>
      <c r="F193" s="90"/>
      <c r="G193" s="90"/>
      <c r="H193" s="67">
        <f t="shared" si="7"/>
      </c>
      <c r="I193" s="87">
        <f t="shared" si="8"/>
      </c>
      <c r="J193" s="85"/>
    </row>
    <row r="194" spans="1:10" ht="12.75">
      <c r="A194" s="44">
        <f ca="1" t="shared" si="6"/>
      </c>
      <c r="B194" s="76"/>
      <c r="C194" s="76"/>
      <c r="D194" s="77"/>
      <c r="E194" s="78"/>
      <c r="F194" s="90"/>
      <c r="G194" s="90"/>
      <c r="H194" s="67">
        <f t="shared" si="7"/>
      </c>
      <c r="I194" s="87">
        <f t="shared" si="8"/>
      </c>
      <c r="J194" s="85"/>
    </row>
    <row r="195" spans="1:10" ht="12.75">
      <c r="A195" s="44">
        <f ca="1" t="shared" si="6"/>
      </c>
      <c r="B195" s="76"/>
      <c r="C195" s="76"/>
      <c r="D195" s="77"/>
      <c r="E195" s="78"/>
      <c r="F195" s="90"/>
      <c r="G195" s="90"/>
      <c r="H195" s="67">
        <f t="shared" si="7"/>
      </c>
      <c r="I195" s="87">
        <f t="shared" si="8"/>
      </c>
      <c r="J195" s="85"/>
    </row>
    <row r="196" spans="1:10" ht="12.75">
      <c r="A196" s="44">
        <f ca="1" t="shared" si="6"/>
      </c>
      <c r="B196" s="76"/>
      <c r="C196" s="76"/>
      <c r="D196" s="77"/>
      <c r="E196" s="78"/>
      <c r="F196" s="90"/>
      <c r="G196" s="90"/>
      <c r="H196" s="67">
        <f t="shared" si="7"/>
      </c>
      <c r="I196" s="87">
        <f t="shared" si="8"/>
      </c>
      <c r="J196" s="85"/>
    </row>
    <row r="197" spans="1:10" ht="12.75">
      <c r="A197" s="44">
        <f ca="1" t="shared" si="6"/>
      </c>
      <c r="B197" s="76"/>
      <c r="C197" s="76"/>
      <c r="D197" s="77"/>
      <c r="E197" s="78"/>
      <c r="F197" s="90"/>
      <c r="G197" s="90"/>
      <c r="H197" s="67">
        <f t="shared" si="7"/>
      </c>
      <c r="I197" s="87">
        <f t="shared" si="8"/>
      </c>
      <c r="J197" s="85"/>
    </row>
    <row r="198" spans="1:10" ht="12.75">
      <c r="A198" s="44">
        <f ca="1" t="shared" si="6"/>
      </c>
      <c r="B198" s="76"/>
      <c r="C198" s="76"/>
      <c r="D198" s="77"/>
      <c r="E198" s="78"/>
      <c r="F198" s="90"/>
      <c r="G198" s="90"/>
      <c r="H198" s="67">
        <f t="shared" si="7"/>
      </c>
      <c r="I198" s="87">
        <f t="shared" si="8"/>
      </c>
      <c r="J198" s="85"/>
    </row>
    <row r="199" spans="1:10" ht="12.75">
      <c r="A199" s="44">
        <f ca="1" t="shared" si="6"/>
      </c>
      <c r="B199" s="76"/>
      <c r="C199" s="76"/>
      <c r="D199" s="77"/>
      <c r="E199" s="78"/>
      <c r="F199" s="90"/>
      <c r="G199" s="90"/>
      <c r="H199" s="67">
        <f t="shared" si="7"/>
      </c>
      <c r="I199" s="87">
        <f t="shared" si="8"/>
      </c>
      <c r="J199" s="85"/>
    </row>
    <row r="200" spans="1:10" ht="12.75">
      <c r="A200" s="44">
        <f ca="1" t="shared" si="6"/>
      </c>
      <c r="B200" s="76"/>
      <c r="C200" s="76"/>
      <c r="D200" s="77"/>
      <c r="E200" s="78"/>
      <c r="F200" s="90"/>
      <c r="G200" s="90"/>
      <c r="H200" s="67">
        <f t="shared" si="7"/>
      </c>
      <c r="I200" s="87">
        <f t="shared" si="8"/>
      </c>
      <c r="J200" s="85"/>
    </row>
  </sheetData>
  <sheetProtection selectLockedCells="1"/>
  <mergeCells count="5">
    <mergeCell ref="A1:J1"/>
    <mergeCell ref="D10:G10"/>
    <mergeCell ref="D11:G11"/>
    <mergeCell ref="D7:E7"/>
    <mergeCell ref="D8:E8"/>
  </mergeCells>
  <conditionalFormatting sqref="E2:E3 B19:C200 J19:J200 E19:E200">
    <cfRule type="cellIs" priority="74" dxfId="8" operator="notEqual" stopIfTrue="1">
      <formula>""</formula>
    </cfRule>
  </conditionalFormatting>
  <conditionalFormatting sqref="D19:D200">
    <cfRule type="cellIs" priority="10" dxfId="8" operator="notEqual" stopIfTrue="1">
      <formula>""</formula>
    </cfRule>
  </conditionalFormatting>
  <conditionalFormatting sqref="H6">
    <cfRule type="cellIs" priority="2" dxfId="11" operator="equal" stopIfTrue="1">
      <formula>0</formula>
    </cfRule>
    <cfRule type="cellIs" priority="3" dxfId="10" operator="lessThan" stopIfTrue="1">
      <formula>$H$10</formula>
    </cfRule>
    <cfRule type="cellIs" priority="4" dxfId="9" operator="greaterThanOrEqual" stopIfTrue="1">
      <formula>$H$10</formula>
    </cfRule>
  </conditionalFormatting>
  <conditionalFormatting sqref="F19:G200">
    <cfRule type="cellIs" priority="1" dxfId="8" operator="notEqual" stopIfTrue="1">
      <formula>""</formula>
    </cfRule>
  </conditionalFormatting>
  <dataValidations count="2">
    <dataValidation type="custom" allowBlank="1" showInputMessage="1" showErrorMessage="1" errorTitle="Attenzione" error="Importo con solo 2 (due) posizioni decimali!!!" sqref="F19:G65536">
      <formula1>F19=ROUND(F19,2)</formula1>
    </dataValidation>
    <dataValidation type="custom" allowBlank="1" showInputMessage="1" showErrorMessage="1" errorTitle="Attenzione!" error="Importo con solo 2 (due) posizioni decimali!!!" sqref="H7:H8">
      <formula1>H7=ROUND(H7,2)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5.57421875" style="38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8" customWidth="1"/>
    <col min="7" max="7" width="17.00390625" style="89" customWidth="1"/>
    <col min="8" max="8" width="17.00390625" style="38" customWidth="1"/>
    <col min="9" max="11" width="11.421875" style="38" customWidth="1"/>
    <col min="12" max="12" width="12.421875" style="38" bestFit="1" customWidth="1"/>
    <col min="13" max="16384" width="11.421875" style="38" customWidth="1"/>
  </cols>
  <sheetData>
    <row r="1" spans="1:10" ht="15">
      <c r="A1" s="169" t="s">
        <v>293</v>
      </c>
      <c r="B1" s="170"/>
      <c r="C1" s="170"/>
      <c r="D1" s="170"/>
      <c r="E1" s="170"/>
      <c r="F1" s="170"/>
      <c r="G1" s="170"/>
      <c r="H1" s="170"/>
      <c r="I1" s="171"/>
      <c r="J1" s="31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2"/>
      <c r="B5" s="22"/>
      <c r="C5" s="49"/>
      <c r="D5" s="23" t="s">
        <v>263</v>
      </c>
      <c r="E5" s="24"/>
      <c r="F5" s="24"/>
      <c r="G5" s="24"/>
      <c r="H5" s="25"/>
    </row>
    <row r="6" spans="1:8" ht="12.75">
      <c r="A6" s="1"/>
      <c r="F6" s="1"/>
      <c r="G6" s="1"/>
      <c r="H6" s="1"/>
    </row>
    <row r="7" spans="1:8" ht="12.75">
      <c r="A7" s="22"/>
      <c r="B7" s="22"/>
      <c r="C7" s="49"/>
      <c r="D7" s="163" t="s">
        <v>292</v>
      </c>
      <c r="E7" s="164"/>
      <c r="F7" s="164"/>
      <c r="G7" s="165"/>
      <c r="H7" s="68">
        <f>SUM($H$15:$H$9998)</f>
        <v>37702.736999999994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62"/>
      <c r="H10" s="1"/>
    </row>
    <row r="11" spans="6:8" ht="12.75">
      <c r="F11" s="1"/>
      <c r="G11" s="62"/>
      <c r="H11" s="74"/>
    </row>
    <row r="12" spans="1:7" ht="12.75">
      <c r="A12" s="1"/>
      <c r="F12" s="1"/>
      <c r="G12" s="1"/>
    </row>
    <row r="13" spans="1:7" ht="15">
      <c r="A13" s="13"/>
      <c r="B13" s="3" t="s">
        <v>294</v>
      </c>
      <c r="C13" s="45"/>
      <c r="D13" s="3"/>
      <c r="E13" s="3"/>
      <c r="F13" s="3"/>
      <c r="G13" s="3"/>
    </row>
    <row r="14" spans="1:13" ht="66">
      <c r="A14" s="14" t="s">
        <v>255</v>
      </c>
      <c r="B14" s="14" t="s">
        <v>256</v>
      </c>
      <c r="C14" s="14" t="s">
        <v>244</v>
      </c>
      <c r="D14" s="15" t="s">
        <v>242</v>
      </c>
      <c r="E14" s="14" t="s">
        <v>257</v>
      </c>
      <c r="F14" s="14" t="s">
        <v>258</v>
      </c>
      <c r="G14" s="14" t="s">
        <v>259</v>
      </c>
      <c r="H14" s="14" t="s">
        <v>260</v>
      </c>
      <c r="I14" s="17" t="s">
        <v>262</v>
      </c>
      <c r="L14" s="93"/>
      <c r="M14" s="41"/>
    </row>
    <row r="15" spans="1:10" ht="21">
      <c r="A15" s="113">
        <v>10</v>
      </c>
      <c r="B15" s="116" t="s">
        <v>666</v>
      </c>
      <c r="C15" s="81"/>
      <c r="D15" s="116" t="s">
        <v>700</v>
      </c>
      <c r="E15" s="124" t="s">
        <v>734</v>
      </c>
      <c r="F15" s="121">
        <v>1</v>
      </c>
      <c r="G15" s="121">
        <v>307.92</v>
      </c>
      <c r="H15" s="67">
        <f>+IF(AND(F15="",G15=""),"",G15*F15)</f>
        <v>307.92</v>
      </c>
      <c r="I15" s="85" t="s">
        <v>665</v>
      </c>
      <c r="J15" s="91"/>
    </row>
    <row r="16" spans="1:10" ht="12.75">
      <c r="A16" s="113"/>
      <c r="B16" s="116"/>
      <c r="C16" s="81"/>
      <c r="D16" s="116"/>
      <c r="E16" s="124"/>
      <c r="F16" s="121"/>
      <c r="G16" s="121"/>
      <c r="H16" s="67">
        <f aca="true" t="shared" si="0" ref="H16:H79">+IF(AND(F16="",G16=""),"",ROUND(G16,2)*F16)</f>
      </c>
      <c r="I16" s="85"/>
      <c r="J16" s="91"/>
    </row>
    <row r="17" spans="1:12" ht="21">
      <c r="A17" s="113">
        <v>11</v>
      </c>
      <c r="B17" s="116" t="s">
        <v>667</v>
      </c>
      <c r="C17" s="81"/>
      <c r="D17" s="120" t="s">
        <v>701</v>
      </c>
      <c r="E17" s="124" t="s">
        <v>735</v>
      </c>
      <c r="F17" s="121">
        <v>382.9</v>
      </c>
      <c r="G17" s="121">
        <v>7.33</v>
      </c>
      <c r="H17" s="67">
        <f t="shared" si="0"/>
        <v>2806.6569999999997</v>
      </c>
      <c r="I17" s="85" t="s">
        <v>665</v>
      </c>
      <c r="J17" s="91"/>
      <c r="L17" s="43"/>
    </row>
    <row r="18" spans="1:12" ht="12.75">
      <c r="A18" s="113"/>
      <c r="B18" s="116"/>
      <c r="C18" s="81"/>
      <c r="D18" s="121"/>
      <c r="E18" s="124"/>
      <c r="F18" s="121"/>
      <c r="G18" s="121"/>
      <c r="H18" s="67">
        <f t="shared" si="0"/>
      </c>
      <c r="I18" s="85"/>
      <c r="J18" s="91"/>
      <c r="L18" s="42"/>
    </row>
    <row r="19" spans="1:10" ht="12.75">
      <c r="A19" s="113">
        <v>12</v>
      </c>
      <c r="B19" s="116" t="s">
        <v>668</v>
      </c>
      <c r="C19" s="81"/>
      <c r="D19" s="116" t="s">
        <v>702</v>
      </c>
      <c r="E19" s="124" t="s">
        <v>736</v>
      </c>
      <c r="F19" s="121">
        <v>2</v>
      </c>
      <c r="G19" s="121">
        <v>311.86</v>
      </c>
      <c r="H19" s="67">
        <f t="shared" si="0"/>
        <v>623.72</v>
      </c>
      <c r="I19" s="85" t="s">
        <v>665</v>
      </c>
      <c r="J19" s="91"/>
    </row>
    <row r="20" spans="1:10" ht="12.75">
      <c r="A20" s="113"/>
      <c r="B20" s="116"/>
      <c r="C20" s="81"/>
      <c r="D20" s="121" t="s">
        <v>490</v>
      </c>
      <c r="E20" s="124"/>
      <c r="F20" s="121"/>
      <c r="G20" s="121"/>
      <c r="H20" s="67">
        <f t="shared" si="0"/>
      </c>
      <c r="I20" s="85"/>
      <c r="J20" s="91"/>
    </row>
    <row r="21" spans="1:10" ht="21">
      <c r="A21" s="113">
        <v>13</v>
      </c>
      <c r="B21" s="116" t="s">
        <v>669</v>
      </c>
      <c r="C21" s="81"/>
      <c r="D21" s="116" t="s">
        <v>703</v>
      </c>
      <c r="E21" s="124" t="s">
        <v>737</v>
      </c>
      <c r="F21" s="121">
        <v>100</v>
      </c>
      <c r="G21" s="121">
        <v>60</v>
      </c>
      <c r="H21" s="67">
        <f t="shared" si="0"/>
        <v>6000</v>
      </c>
      <c r="I21" s="85" t="s">
        <v>665</v>
      </c>
      <c r="J21" s="91"/>
    </row>
    <row r="22" spans="1:12" ht="12.75">
      <c r="A22" s="113"/>
      <c r="B22" s="116"/>
      <c r="C22" s="81"/>
      <c r="D22" s="121" t="s">
        <v>490</v>
      </c>
      <c r="E22" s="124"/>
      <c r="F22" s="121"/>
      <c r="G22" s="121"/>
      <c r="H22" s="67">
        <f t="shared" si="0"/>
      </c>
      <c r="I22" s="85"/>
      <c r="J22" s="91"/>
      <c r="L22" s="42"/>
    </row>
    <row r="23" spans="1:12" ht="21">
      <c r="A23" s="113">
        <v>14</v>
      </c>
      <c r="B23" s="116" t="s">
        <v>670</v>
      </c>
      <c r="C23" s="81"/>
      <c r="D23" s="116" t="s">
        <v>704</v>
      </c>
      <c r="E23" s="124" t="s">
        <v>656</v>
      </c>
      <c r="F23" s="121">
        <v>300</v>
      </c>
      <c r="G23" s="121">
        <v>6.09</v>
      </c>
      <c r="H23" s="67">
        <f t="shared" si="0"/>
        <v>1827</v>
      </c>
      <c r="I23" s="85" t="s">
        <v>665</v>
      </c>
      <c r="J23" s="91"/>
      <c r="L23" s="43"/>
    </row>
    <row r="24" spans="1:12" ht="12.75">
      <c r="A24" s="113"/>
      <c r="B24" s="116"/>
      <c r="C24" s="84"/>
      <c r="D24" s="121" t="s">
        <v>490</v>
      </c>
      <c r="E24" s="124"/>
      <c r="F24" s="121"/>
      <c r="G24" s="121"/>
      <c r="H24" s="67">
        <f t="shared" si="0"/>
      </c>
      <c r="I24" s="85"/>
      <c r="J24" s="91"/>
      <c r="L24" s="42"/>
    </row>
    <row r="25" spans="1:10" ht="21">
      <c r="A25" s="113">
        <v>15</v>
      </c>
      <c r="B25" s="116" t="s">
        <v>671</v>
      </c>
      <c r="C25" s="84"/>
      <c r="D25" s="116" t="s">
        <v>705</v>
      </c>
      <c r="E25" s="124" t="s">
        <v>656</v>
      </c>
      <c r="F25" s="121">
        <v>90000</v>
      </c>
      <c r="G25" s="121">
        <v>0.13</v>
      </c>
      <c r="H25" s="67">
        <f t="shared" si="0"/>
        <v>11700</v>
      </c>
      <c r="I25" s="85" t="s">
        <v>665</v>
      </c>
      <c r="J25" s="91"/>
    </row>
    <row r="26" spans="1:10" ht="12.75">
      <c r="A26" s="113"/>
      <c r="B26" s="116"/>
      <c r="C26" s="84"/>
      <c r="D26" s="121" t="s">
        <v>490</v>
      </c>
      <c r="E26" s="124"/>
      <c r="F26" s="121"/>
      <c r="G26" s="121"/>
      <c r="H26" s="67">
        <f t="shared" si="0"/>
      </c>
      <c r="I26" s="85"/>
      <c r="J26" s="91"/>
    </row>
    <row r="27" spans="1:10" ht="21">
      <c r="A27" s="113">
        <v>16</v>
      </c>
      <c r="B27" s="116" t="s">
        <v>672</v>
      </c>
      <c r="C27" s="84"/>
      <c r="D27" s="116" t="s">
        <v>706</v>
      </c>
      <c r="E27" s="124" t="s">
        <v>656</v>
      </c>
      <c r="F27" s="121">
        <v>30</v>
      </c>
      <c r="G27" s="121">
        <v>16.33</v>
      </c>
      <c r="H27" s="67">
        <f t="shared" si="0"/>
        <v>489.9</v>
      </c>
      <c r="I27" s="86" t="s">
        <v>665</v>
      </c>
      <c r="J27" s="91"/>
    </row>
    <row r="28" spans="1:12" ht="12.75">
      <c r="A28" s="113"/>
      <c r="B28" s="116"/>
      <c r="C28" s="84"/>
      <c r="D28" s="121" t="s">
        <v>490</v>
      </c>
      <c r="E28" s="124"/>
      <c r="F28" s="121"/>
      <c r="G28" s="121"/>
      <c r="H28" s="67">
        <f t="shared" si="0"/>
      </c>
      <c r="I28" s="85"/>
      <c r="J28" s="91"/>
      <c r="L28" s="42"/>
    </row>
    <row r="29" spans="1:12" ht="21">
      <c r="A29" s="113">
        <v>17</v>
      </c>
      <c r="B29" s="116" t="s">
        <v>673</v>
      </c>
      <c r="C29" s="84"/>
      <c r="D29" s="116" t="s">
        <v>707</v>
      </c>
      <c r="E29" s="124" t="s">
        <v>656</v>
      </c>
      <c r="F29" s="121">
        <v>4500</v>
      </c>
      <c r="G29" s="121">
        <v>0.69</v>
      </c>
      <c r="H29" s="67">
        <f t="shared" si="0"/>
        <v>3104.9999999999995</v>
      </c>
      <c r="I29" s="85" t="s">
        <v>665</v>
      </c>
      <c r="J29" s="91"/>
      <c r="L29" s="43"/>
    </row>
    <row r="30" spans="1:12" ht="12.75">
      <c r="A30" s="113"/>
      <c r="B30" s="116"/>
      <c r="C30" s="84"/>
      <c r="D30" s="121" t="s">
        <v>490</v>
      </c>
      <c r="E30" s="124"/>
      <c r="F30" s="121"/>
      <c r="G30" s="121"/>
      <c r="H30" s="67">
        <f t="shared" si="0"/>
      </c>
      <c r="I30" s="85"/>
      <c r="J30" s="91"/>
      <c r="L30" s="42"/>
    </row>
    <row r="31" spans="1:10" ht="21">
      <c r="A31" s="113">
        <v>18</v>
      </c>
      <c r="B31" s="116" t="s">
        <v>674</v>
      </c>
      <c r="C31" s="84"/>
      <c r="D31" s="116" t="s">
        <v>708</v>
      </c>
      <c r="E31" s="124" t="s">
        <v>656</v>
      </c>
      <c r="F31" s="121">
        <v>20</v>
      </c>
      <c r="G31" s="121">
        <v>2.89</v>
      </c>
      <c r="H31" s="67">
        <f t="shared" si="0"/>
        <v>57.800000000000004</v>
      </c>
      <c r="I31" s="85" t="s">
        <v>665</v>
      </c>
      <c r="J31" s="91"/>
    </row>
    <row r="32" spans="1:10" ht="12.75">
      <c r="A32" s="113"/>
      <c r="B32" s="116"/>
      <c r="C32" s="84"/>
      <c r="D32" s="121" t="s">
        <v>490</v>
      </c>
      <c r="E32" s="124"/>
      <c r="F32" s="121"/>
      <c r="G32" s="121"/>
      <c r="H32" s="67">
        <f t="shared" si="0"/>
      </c>
      <c r="I32" s="85"/>
      <c r="J32" s="91"/>
    </row>
    <row r="33" spans="1:10" ht="21">
      <c r="A33" s="113">
        <v>19</v>
      </c>
      <c r="B33" s="116" t="s">
        <v>675</v>
      </c>
      <c r="C33" s="84"/>
      <c r="D33" s="116" t="s">
        <v>709</v>
      </c>
      <c r="E33" s="124" t="s">
        <v>656</v>
      </c>
      <c r="F33" s="121">
        <v>2000</v>
      </c>
      <c r="G33" s="121">
        <v>0.79</v>
      </c>
      <c r="H33" s="67">
        <f t="shared" si="0"/>
        <v>1580</v>
      </c>
      <c r="I33" s="86" t="s">
        <v>665</v>
      </c>
      <c r="J33" s="91"/>
    </row>
    <row r="34" spans="1:12" ht="12.75">
      <c r="A34" s="113"/>
      <c r="B34" s="116"/>
      <c r="C34" s="84"/>
      <c r="D34" s="121" t="s">
        <v>490</v>
      </c>
      <c r="E34" s="124"/>
      <c r="F34" s="121"/>
      <c r="G34" s="121"/>
      <c r="H34" s="67">
        <f t="shared" si="0"/>
      </c>
      <c r="I34" s="85"/>
      <c r="J34" s="91"/>
      <c r="L34" s="42"/>
    </row>
    <row r="35" spans="1:12" ht="12.75">
      <c r="A35" s="113">
        <v>20</v>
      </c>
      <c r="B35" s="116" t="s">
        <v>676</v>
      </c>
      <c r="C35" s="84"/>
      <c r="D35" s="116" t="s">
        <v>710</v>
      </c>
      <c r="E35" s="124" t="s">
        <v>657</v>
      </c>
      <c r="F35" s="121">
        <v>50</v>
      </c>
      <c r="G35" s="121">
        <v>4.45</v>
      </c>
      <c r="H35" s="67">
        <f t="shared" si="0"/>
        <v>222.5</v>
      </c>
      <c r="I35" s="85" t="s">
        <v>665</v>
      </c>
      <c r="J35" s="91"/>
      <c r="L35" s="43"/>
    </row>
    <row r="36" spans="1:12" ht="12.75">
      <c r="A36" s="113"/>
      <c r="B36" s="116"/>
      <c r="C36" s="84"/>
      <c r="D36" s="121" t="s">
        <v>490</v>
      </c>
      <c r="E36" s="124"/>
      <c r="F36" s="121"/>
      <c r="G36" s="121"/>
      <c r="H36" s="67">
        <f t="shared" si="0"/>
      </c>
      <c r="I36" s="85"/>
      <c r="J36" s="91"/>
      <c r="L36" s="42"/>
    </row>
    <row r="37" spans="1:10" ht="12.75">
      <c r="A37" s="113">
        <v>21</v>
      </c>
      <c r="B37" s="116" t="s">
        <v>677</v>
      </c>
      <c r="C37" s="84"/>
      <c r="D37" s="116" t="s">
        <v>711</v>
      </c>
      <c r="E37" s="124" t="s">
        <v>657</v>
      </c>
      <c r="F37" s="121">
        <v>50</v>
      </c>
      <c r="G37" s="121">
        <v>1.9</v>
      </c>
      <c r="H37" s="67">
        <f t="shared" si="0"/>
        <v>95</v>
      </c>
      <c r="I37" s="85" t="s">
        <v>665</v>
      </c>
      <c r="J37" s="91"/>
    </row>
    <row r="38" spans="1:10" ht="12.75">
      <c r="A38" s="113"/>
      <c r="B38" s="116"/>
      <c r="C38" s="84"/>
      <c r="D38" s="121" t="s">
        <v>490</v>
      </c>
      <c r="E38" s="124"/>
      <c r="F38" s="121"/>
      <c r="G38" s="121"/>
      <c r="H38" s="67">
        <f t="shared" si="0"/>
      </c>
      <c r="I38" s="86"/>
      <c r="J38" s="91"/>
    </row>
    <row r="39" spans="1:12" ht="12.75">
      <c r="A39" s="113">
        <v>22</v>
      </c>
      <c r="B39" s="116" t="s">
        <v>678</v>
      </c>
      <c r="C39" s="84"/>
      <c r="D39" s="116" t="s">
        <v>712</v>
      </c>
      <c r="E39" s="124" t="s">
        <v>657</v>
      </c>
      <c r="F39" s="121">
        <v>180</v>
      </c>
      <c r="G39" s="121">
        <v>0.32</v>
      </c>
      <c r="H39" s="67">
        <f t="shared" si="0"/>
        <v>57.6</v>
      </c>
      <c r="I39" s="85" t="s">
        <v>665</v>
      </c>
      <c r="J39" s="91"/>
      <c r="L39" s="42"/>
    </row>
    <row r="40" spans="1:12" ht="12.75">
      <c r="A40" s="113"/>
      <c r="B40" s="116"/>
      <c r="C40" s="84"/>
      <c r="D40" s="121" t="s">
        <v>490</v>
      </c>
      <c r="E40" s="124"/>
      <c r="F40" s="121"/>
      <c r="G40" s="121"/>
      <c r="H40" s="67">
        <f t="shared" si="0"/>
      </c>
      <c r="I40" s="85"/>
      <c r="J40" s="91"/>
      <c r="L40" s="43"/>
    </row>
    <row r="41" spans="1:12" ht="12.75">
      <c r="A41" s="113">
        <v>23</v>
      </c>
      <c r="B41" s="116" t="s">
        <v>679</v>
      </c>
      <c r="C41" s="84"/>
      <c r="D41" s="116" t="s">
        <v>713</v>
      </c>
      <c r="E41" s="124" t="s">
        <v>657</v>
      </c>
      <c r="F41" s="121">
        <v>40</v>
      </c>
      <c r="G41" s="121">
        <v>2.08</v>
      </c>
      <c r="H41" s="67">
        <f t="shared" si="0"/>
        <v>83.2</v>
      </c>
      <c r="I41" s="85" t="s">
        <v>665</v>
      </c>
      <c r="J41" s="91"/>
      <c r="L41" s="42"/>
    </row>
    <row r="42" spans="1:10" ht="12.75">
      <c r="A42" s="113"/>
      <c r="B42" s="116"/>
      <c r="C42" s="84"/>
      <c r="D42" s="121" t="s">
        <v>490</v>
      </c>
      <c r="E42" s="124"/>
      <c r="F42" s="121"/>
      <c r="G42" s="121"/>
      <c r="H42" s="67">
        <f t="shared" si="0"/>
      </c>
      <c r="I42" s="85"/>
      <c r="J42" s="91"/>
    </row>
    <row r="43" spans="1:10" ht="12.75">
      <c r="A43" s="113">
        <v>24</v>
      </c>
      <c r="B43" s="116" t="s">
        <v>680</v>
      </c>
      <c r="C43" s="84"/>
      <c r="D43" s="116" t="s">
        <v>714</v>
      </c>
      <c r="E43" s="124" t="s">
        <v>657</v>
      </c>
      <c r="F43" s="121">
        <v>40</v>
      </c>
      <c r="G43" s="121">
        <v>2.75</v>
      </c>
      <c r="H43" s="67">
        <f t="shared" si="0"/>
        <v>110</v>
      </c>
      <c r="I43" s="85" t="s">
        <v>665</v>
      </c>
      <c r="J43" s="91"/>
    </row>
    <row r="44" spans="1:10" ht="12.75">
      <c r="A44" s="113"/>
      <c r="B44" s="116"/>
      <c r="C44" s="84"/>
      <c r="D44" s="116"/>
      <c r="E44" s="124"/>
      <c r="F44" s="121"/>
      <c r="G44" s="121"/>
      <c r="H44" s="67">
        <f t="shared" si="0"/>
      </c>
      <c r="I44" s="86"/>
      <c r="J44" s="91"/>
    </row>
    <row r="45" spans="1:12" ht="12.75">
      <c r="A45" s="114">
        <v>25</v>
      </c>
      <c r="B45" s="117" t="s">
        <v>681</v>
      </c>
      <c r="C45" s="84"/>
      <c r="D45" s="122" t="s">
        <v>715</v>
      </c>
      <c r="E45" s="125" t="s">
        <v>657</v>
      </c>
      <c r="F45" s="127">
        <v>20</v>
      </c>
      <c r="G45" s="127">
        <v>10.42</v>
      </c>
      <c r="H45" s="67">
        <f t="shared" si="0"/>
        <v>208.4</v>
      </c>
      <c r="I45" s="85" t="s">
        <v>665</v>
      </c>
      <c r="J45" s="91"/>
      <c r="L45" s="42"/>
    </row>
    <row r="46" spans="1:12" ht="12.75">
      <c r="A46" s="114"/>
      <c r="B46" s="117"/>
      <c r="C46" s="84"/>
      <c r="D46" s="122"/>
      <c r="E46" s="125"/>
      <c r="F46" s="127"/>
      <c r="G46" s="127"/>
      <c r="H46" s="67">
        <f t="shared" si="0"/>
      </c>
      <c r="I46" s="85"/>
      <c r="J46" s="91"/>
      <c r="L46" s="43"/>
    </row>
    <row r="47" spans="1:12" ht="12.75">
      <c r="A47" s="113">
        <v>26</v>
      </c>
      <c r="B47" s="116" t="s">
        <v>682</v>
      </c>
      <c r="C47" s="84"/>
      <c r="D47" s="116" t="s">
        <v>716</v>
      </c>
      <c r="E47" s="124" t="s">
        <v>657</v>
      </c>
      <c r="F47" s="121">
        <v>40</v>
      </c>
      <c r="G47" s="121">
        <v>18.24</v>
      </c>
      <c r="H47" s="67">
        <f t="shared" si="0"/>
        <v>729.5999999999999</v>
      </c>
      <c r="I47" s="85" t="s">
        <v>665</v>
      </c>
      <c r="J47" s="91"/>
      <c r="L47" s="42"/>
    </row>
    <row r="48" spans="1:10" ht="12.75">
      <c r="A48" s="115"/>
      <c r="B48" s="118"/>
      <c r="C48" s="84"/>
      <c r="D48" s="123"/>
      <c r="E48" s="126"/>
      <c r="F48" s="128"/>
      <c r="G48" s="128"/>
      <c r="H48" s="67">
        <f t="shared" si="0"/>
      </c>
      <c r="I48" s="85"/>
      <c r="J48" s="91"/>
    </row>
    <row r="49" spans="1:10" ht="12.75">
      <c r="A49" s="113">
        <v>27</v>
      </c>
      <c r="B49" s="116" t="s">
        <v>683</v>
      </c>
      <c r="C49" s="84"/>
      <c r="D49" s="116" t="s">
        <v>717</v>
      </c>
      <c r="E49" s="124" t="s">
        <v>657</v>
      </c>
      <c r="F49" s="121">
        <v>36</v>
      </c>
      <c r="G49" s="121">
        <v>25.82</v>
      </c>
      <c r="H49" s="67">
        <f t="shared" si="0"/>
        <v>929.52</v>
      </c>
      <c r="I49" s="85" t="s">
        <v>665</v>
      </c>
      <c r="J49" s="91"/>
    </row>
    <row r="50" spans="1:10" ht="12.75">
      <c r="A50" s="113"/>
      <c r="B50" s="116"/>
      <c r="C50" s="84"/>
      <c r="D50" s="121" t="s">
        <v>490</v>
      </c>
      <c r="E50" s="124"/>
      <c r="F50" s="121"/>
      <c r="G50" s="121"/>
      <c r="H50" s="67">
        <f t="shared" si="0"/>
      </c>
      <c r="I50" s="85"/>
      <c r="J50" s="91"/>
    </row>
    <row r="51" spans="1:10" ht="31.5">
      <c r="A51" s="113">
        <v>28</v>
      </c>
      <c r="B51" s="116" t="s">
        <v>684</v>
      </c>
      <c r="C51" s="84"/>
      <c r="D51" s="116" t="s">
        <v>718</v>
      </c>
      <c r="E51" s="124" t="s">
        <v>657</v>
      </c>
      <c r="F51" s="121">
        <v>100</v>
      </c>
      <c r="G51" s="121">
        <v>2.5</v>
      </c>
      <c r="H51" s="67">
        <f t="shared" si="0"/>
        <v>250</v>
      </c>
      <c r="I51" s="85" t="s">
        <v>665</v>
      </c>
      <c r="J51" s="91"/>
    </row>
    <row r="52" spans="1:10" ht="12.75">
      <c r="A52" s="113"/>
      <c r="B52" s="116"/>
      <c r="C52" s="84"/>
      <c r="D52" s="121" t="s">
        <v>490</v>
      </c>
      <c r="E52" s="124"/>
      <c r="F52" s="121"/>
      <c r="G52" s="121"/>
      <c r="H52" s="67">
        <f t="shared" si="0"/>
      </c>
      <c r="I52" s="85"/>
      <c r="J52" s="91"/>
    </row>
    <row r="53" spans="1:10" ht="12.75">
      <c r="A53" s="113">
        <v>29</v>
      </c>
      <c r="B53" s="116" t="s">
        <v>685</v>
      </c>
      <c r="C53" s="84"/>
      <c r="D53" s="116" t="s">
        <v>719</v>
      </c>
      <c r="E53" s="124" t="s">
        <v>657</v>
      </c>
      <c r="F53" s="121">
        <v>100</v>
      </c>
      <c r="G53" s="121">
        <v>12.21</v>
      </c>
      <c r="H53" s="67">
        <f t="shared" si="0"/>
        <v>1221</v>
      </c>
      <c r="I53" s="85" t="s">
        <v>665</v>
      </c>
      <c r="J53" s="91"/>
    </row>
    <row r="54" spans="1:10" ht="12.75">
      <c r="A54" s="114"/>
      <c r="B54" s="119"/>
      <c r="C54" s="84"/>
      <c r="D54" s="122"/>
      <c r="E54" s="119"/>
      <c r="F54" s="119"/>
      <c r="G54" s="119"/>
      <c r="H54" s="67">
        <f t="shared" si="0"/>
      </c>
      <c r="I54" s="85"/>
      <c r="J54" s="91"/>
    </row>
    <row r="55" spans="1:10" ht="12.75">
      <c r="A55" s="113">
        <v>30</v>
      </c>
      <c r="B55" s="116" t="s">
        <v>686</v>
      </c>
      <c r="C55" s="84"/>
      <c r="D55" s="116" t="s">
        <v>720</v>
      </c>
      <c r="E55" s="124" t="s">
        <v>657</v>
      </c>
      <c r="F55" s="121">
        <v>150</v>
      </c>
      <c r="G55" s="121">
        <v>1.2</v>
      </c>
      <c r="H55" s="67">
        <f t="shared" si="0"/>
        <v>180</v>
      </c>
      <c r="I55" s="85" t="s">
        <v>665</v>
      </c>
      <c r="J55" s="91"/>
    </row>
    <row r="56" spans="1:10" ht="12.75">
      <c r="A56" s="113"/>
      <c r="B56" s="116"/>
      <c r="C56" s="84"/>
      <c r="D56" s="121" t="s">
        <v>490</v>
      </c>
      <c r="E56" s="124"/>
      <c r="F56" s="121"/>
      <c r="G56" s="121"/>
      <c r="H56" s="67">
        <f t="shared" si="0"/>
      </c>
      <c r="I56" s="85"/>
      <c r="J56" s="91"/>
    </row>
    <row r="57" spans="1:10" ht="12.75">
      <c r="A57" s="113">
        <v>31</v>
      </c>
      <c r="B57" s="116" t="s">
        <v>687</v>
      </c>
      <c r="C57" s="84"/>
      <c r="D57" s="116" t="s">
        <v>721</v>
      </c>
      <c r="E57" s="124" t="s">
        <v>657</v>
      </c>
      <c r="F57" s="121">
        <v>100</v>
      </c>
      <c r="G57" s="121">
        <v>2.25</v>
      </c>
      <c r="H57" s="67">
        <f t="shared" si="0"/>
        <v>225</v>
      </c>
      <c r="I57" s="85" t="s">
        <v>665</v>
      </c>
      <c r="J57" s="91"/>
    </row>
    <row r="58" spans="1:10" ht="12.75">
      <c r="A58" s="113"/>
      <c r="B58" s="116"/>
      <c r="C58" s="84"/>
      <c r="D58" s="121" t="s">
        <v>490</v>
      </c>
      <c r="E58" s="124"/>
      <c r="F58" s="121"/>
      <c r="G58" s="121"/>
      <c r="H58" s="67">
        <f t="shared" si="0"/>
      </c>
      <c r="I58" s="85"/>
      <c r="J58" s="91"/>
    </row>
    <row r="59" spans="1:10" ht="12.75">
      <c r="A59" s="113">
        <v>32</v>
      </c>
      <c r="B59" s="116" t="s">
        <v>688</v>
      </c>
      <c r="C59" s="84"/>
      <c r="D59" s="116" t="s">
        <v>722</v>
      </c>
      <c r="E59" s="124" t="s">
        <v>657</v>
      </c>
      <c r="F59" s="121">
        <v>100</v>
      </c>
      <c r="G59" s="121">
        <v>3.33</v>
      </c>
      <c r="H59" s="67">
        <f t="shared" si="0"/>
        <v>333</v>
      </c>
      <c r="I59" s="85" t="s">
        <v>665</v>
      </c>
      <c r="J59" s="91"/>
    </row>
    <row r="60" spans="1:10" ht="12.75">
      <c r="A60" s="113"/>
      <c r="B60" s="116"/>
      <c r="C60" s="84"/>
      <c r="D60" s="121" t="s">
        <v>490</v>
      </c>
      <c r="E60" s="124"/>
      <c r="F60" s="121"/>
      <c r="G60" s="121"/>
      <c r="H60" s="67">
        <f t="shared" si="0"/>
      </c>
      <c r="I60" s="85"/>
      <c r="J60" s="91"/>
    </row>
    <row r="61" spans="1:10" ht="12.75">
      <c r="A61" s="113">
        <v>33</v>
      </c>
      <c r="B61" s="116" t="s">
        <v>689</v>
      </c>
      <c r="C61" s="84"/>
      <c r="D61" s="116" t="s">
        <v>723</v>
      </c>
      <c r="E61" s="124" t="s">
        <v>657</v>
      </c>
      <c r="F61" s="121">
        <v>30</v>
      </c>
      <c r="G61" s="121">
        <v>10.55</v>
      </c>
      <c r="H61" s="67">
        <f t="shared" si="0"/>
        <v>316.5</v>
      </c>
      <c r="I61" s="85" t="s">
        <v>665</v>
      </c>
      <c r="J61" s="91"/>
    </row>
    <row r="62" spans="1:10" ht="12.75">
      <c r="A62" s="113"/>
      <c r="B62" s="116"/>
      <c r="C62" s="84"/>
      <c r="D62" s="121" t="s">
        <v>490</v>
      </c>
      <c r="E62" s="124"/>
      <c r="F62" s="121"/>
      <c r="G62" s="121"/>
      <c r="H62" s="67">
        <f t="shared" si="0"/>
      </c>
      <c r="I62" s="85"/>
      <c r="J62" s="91"/>
    </row>
    <row r="63" spans="1:10" ht="12.75">
      <c r="A63" s="113">
        <v>34</v>
      </c>
      <c r="B63" s="116" t="s">
        <v>690</v>
      </c>
      <c r="C63" s="84"/>
      <c r="D63" s="116" t="s">
        <v>724</v>
      </c>
      <c r="E63" s="124" t="s">
        <v>657</v>
      </c>
      <c r="F63" s="121">
        <v>20</v>
      </c>
      <c r="G63" s="121">
        <v>30.97</v>
      </c>
      <c r="H63" s="67">
        <f t="shared" si="0"/>
        <v>619.4</v>
      </c>
      <c r="I63" s="85" t="s">
        <v>665</v>
      </c>
      <c r="J63" s="91"/>
    </row>
    <row r="64" spans="1:10" ht="12.75">
      <c r="A64" s="113"/>
      <c r="B64" s="116"/>
      <c r="C64" s="84"/>
      <c r="D64" s="121" t="s">
        <v>490</v>
      </c>
      <c r="E64" s="124"/>
      <c r="F64" s="121"/>
      <c r="G64" s="121"/>
      <c r="H64" s="67">
        <f t="shared" si="0"/>
      </c>
      <c r="I64" s="85"/>
      <c r="J64" s="91"/>
    </row>
    <row r="65" spans="1:10" ht="12.75">
      <c r="A65" s="113">
        <v>35</v>
      </c>
      <c r="B65" s="116" t="s">
        <v>691</v>
      </c>
      <c r="C65" s="84"/>
      <c r="D65" s="116" t="s">
        <v>725</v>
      </c>
      <c r="E65" s="124" t="s">
        <v>657</v>
      </c>
      <c r="F65" s="121">
        <v>100</v>
      </c>
      <c r="G65" s="121">
        <v>0.76</v>
      </c>
      <c r="H65" s="67">
        <f t="shared" si="0"/>
        <v>76</v>
      </c>
      <c r="I65" s="85" t="s">
        <v>665</v>
      </c>
      <c r="J65" s="91"/>
    </row>
    <row r="66" spans="1:10" ht="12.75">
      <c r="A66" s="113"/>
      <c r="B66" s="116"/>
      <c r="C66" s="84"/>
      <c r="D66" s="121" t="s">
        <v>490</v>
      </c>
      <c r="E66" s="124"/>
      <c r="F66" s="121"/>
      <c r="G66" s="121"/>
      <c r="H66" s="67">
        <f t="shared" si="0"/>
      </c>
      <c r="I66" s="85"/>
      <c r="J66" s="91"/>
    </row>
    <row r="67" spans="1:10" ht="12.75">
      <c r="A67" s="113">
        <v>36</v>
      </c>
      <c r="B67" s="116" t="s">
        <v>692</v>
      </c>
      <c r="C67" s="84"/>
      <c r="D67" s="116" t="s">
        <v>726</v>
      </c>
      <c r="E67" s="124" t="s">
        <v>657</v>
      </c>
      <c r="F67" s="121">
        <v>20</v>
      </c>
      <c r="G67" s="121">
        <v>19.53</v>
      </c>
      <c r="H67" s="67">
        <f t="shared" si="0"/>
        <v>390.6</v>
      </c>
      <c r="I67" s="85" t="s">
        <v>665</v>
      </c>
      <c r="J67" s="91"/>
    </row>
    <row r="68" spans="1:10" ht="12.75">
      <c r="A68" s="113"/>
      <c r="B68" s="116"/>
      <c r="C68" s="84"/>
      <c r="D68" s="121" t="s">
        <v>490</v>
      </c>
      <c r="E68" s="124"/>
      <c r="F68" s="121"/>
      <c r="G68" s="121"/>
      <c r="H68" s="67">
        <f t="shared" si="0"/>
      </c>
      <c r="I68" s="85"/>
      <c r="J68" s="91"/>
    </row>
    <row r="69" spans="1:10" ht="21">
      <c r="A69" s="113">
        <v>37</v>
      </c>
      <c r="B69" s="116" t="s">
        <v>693</v>
      </c>
      <c r="C69" s="84"/>
      <c r="D69" s="116" t="s">
        <v>727</v>
      </c>
      <c r="E69" s="124" t="s">
        <v>657</v>
      </c>
      <c r="F69" s="121">
        <v>20</v>
      </c>
      <c r="G69" s="121">
        <v>12.08</v>
      </c>
      <c r="H69" s="67">
        <f t="shared" si="0"/>
        <v>241.6</v>
      </c>
      <c r="I69" s="85" t="s">
        <v>665</v>
      </c>
      <c r="J69" s="91"/>
    </row>
    <row r="70" spans="1:10" ht="12.75">
      <c r="A70" s="113"/>
      <c r="B70" s="116"/>
      <c r="C70" s="84"/>
      <c r="D70" s="121" t="s">
        <v>490</v>
      </c>
      <c r="E70" s="124"/>
      <c r="F70" s="121"/>
      <c r="G70" s="121"/>
      <c r="H70" s="67">
        <f t="shared" si="0"/>
      </c>
      <c r="I70" s="85"/>
      <c r="J70" s="91"/>
    </row>
    <row r="71" spans="1:10" ht="12.75">
      <c r="A71" s="113">
        <v>38</v>
      </c>
      <c r="B71" s="116" t="s">
        <v>694</v>
      </c>
      <c r="C71" s="84"/>
      <c r="D71" s="116" t="s">
        <v>728</v>
      </c>
      <c r="E71" s="124" t="s">
        <v>657</v>
      </c>
      <c r="F71" s="121">
        <v>10</v>
      </c>
      <c r="G71" s="121">
        <v>21.01</v>
      </c>
      <c r="H71" s="67">
        <f t="shared" si="0"/>
        <v>210.10000000000002</v>
      </c>
      <c r="I71" s="85" t="s">
        <v>665</v>
      </c>
      <c r="J71" s="91"/>
    </row>
    <row r="72" spans="1:10" ht="12.75">
      <c r="A72" s="113"/>
      <c r="B72" s="116"/>
      <c r="C72" s="84"/>
      <c r="D72" s="121" t="s">
        <v>490</v>
      </c>
      <c r="E72" s="124"/>
      <c r="F72" s="121"/>
      <c r="G72" s="121"/>
      <c r="H72" s="67">
        <f t="shared" si="0"/>
      </c>
      <c r="I72" s="85"/>
      <c r="J72" s="91"/>
    </row>
    <row r="73" spans="1:10" ht="12.75">
      <c r="A73" s="113">
        <v>39</v>
      </c>
      <c r="B73" s="116" t="s">
        <v>695</v>
      </c>
      <c r="C73" s="84"/>
      <c r="D73" s="116" t="s">
        <v>729</v>
      </c>
      <c r="E73" s="124" t="s">
        <v>657</v>
      </c>
      <c r="F73" s="121">
        <v>200</v>
      </c>
      <c r="G73" s="121">
        <v>0.63</v>
      </c>
      <c r="H73" s="67">
        <f t="shared" si="0"/>
        <v>126</v>
      </c>
      <c r="I73" s="85" t="s">
        <v>665</v>
      </c>
      <c r="J73" s="91"/>
    </row>
    <row r="74" spans="1:10" ht="12.75">
      <c r="A74" s="113"/>
      <c r="B74" s="116"/>
      <c r="C74" s="84"/>
      <c r="D74" s="121" t="s">
        <v>490</v>
      </c>
      <c r="E74" s="124"/>
      <c r="F74" s="121"/>
      <c r="G74" s="121"/>
      <c r="H74" s="67">
        <f t="shared" si="0"/>
      </c>
      <c r="I74" s="85"/>
      <c r="J74" s="91"/>
    </row>
    <row r="75" spans="1:10" ht="12.75">
      <c r="A75" s="113">
        <v>40</v>
      </c>
      <c r="B75" s="116" t="s">
        <v>696</v>
      </c>
      <c r="C75" s="84"/>
      <c r="D75" s="116" t="s">
        <v>730</v>
      </c>
      <c r="E75" s="124" t="s">
        <v>657</v>
      </c>
      <c r="F75" s="121">
        <v>4</v>
      </c>
      <c r="G75" s="121">
        <v>23.93</v>
      </c>
      <c r="H75" s="67">
        <f t="shared" si="0"/>
        <v>95.72</v>
      </c>
      <c r="I75" s="85" t="s">
        <v>665</v>
      </c>
      <c r="J75" s="91"/>
    </row>
    <row r="76" spans="1:10" ht="12.75">
      <c r="A76" s="113"/>
      <c r="B76" s="116"/>
      <c r="C76" s="84"/>
      <c r="D76" s="121" t="s">
        <v>490</v>
      </c>
      <c r="E76" s="124"/>
      <c r="F76" s="121"/>
      <c r="G76" s="121"/>
      <c r="H76" s="67">
        <f t="shared" si="0"/>
      </c>
      <c r="I76" s="85"/>
      <c r="J76" s="91"/>
    </row>
    <row r="77" spans="1:10" ht="12.75">
      <c r="A77" s="113">
        <v>41</v>
      </c>
      <c r="B77" s="116" t="s">
        <v>697</v>
      </c>
      <c r="C77" s="84"/>
      <c r="D77" s="116" t="s">
        <v>731</v>
      </c>
      <c r="E77" s="124" t="s">
        <v>658</v>
      </c>
      <c r="F77" s="121">
        <v>200</v>
      </c>
      <c r="G77" s="121">
        <v>2.42</v>
      </c>
      <c r="H77" s="67">
        <f t="shared" si="0"/>
        <v>484</v>
      </c>
      <c r="I77" s="85" t="s">
        <v>665</v>
      </c>
      <c r="J77" s="91"/>
    </row>
    <row r="78" spans="1:10" ht="12.75">
      <c r="A78" s="113"/>
      <c r="B78" s="116"/>
      <c r="C78" s="84"/>
      <c r="D78" s="121" t="s">
        <v>490</v>
      </c>
      <c r="E78" s="124"/>
      <c r="F78" s="121"/>
      <c r="G78" s="121"/>
      <c r="H78" s="67">
        <f t="shared" si="0"/>
      </c>
      <c r="I78" s="85"/>
      <c r="J78" s="91"/>
    </row>
    <row r="79" spans="1:10" ht="12.75">
      <c r="A79" s="113"/>
      <c r="B79" s="116"/>
      <c r="C79" s="84"/>
      <c r="D79" s="121" t="s">
        <v>490</v>
      </c>
      <c r="E79" s="124"/>
      <c r="F79" s="121"/>
      <c r="G79" s="121"/>
      <c r="H79" s="67">
        <f t="shared" si="0"/>
      </c>
      <c r="I79" s="85"/>
      <c r="J79" s="91"/>
    </row>
    <row r="80" spans="1:10" ht="21">
      <c r="A80" s="113">
        <v>43</v>
      </c>
      <c r="B80" s="116" t="s">
        <v>698</v>
      </c>
      <c r="C80" s="84"/>
      <c r="D80" s="116" t="s">
        <v>732</v>
      </c>
      <c r="E80" s="124" t="s">
        <v>655</v>
      </c>
      <c r="F80" s="121">
        <v>1</v>
      </c>
      <c r="G80" s="121">
        <v>1000</v>
      </c>
      <c r="H80" s="67">
        <f aca="true" t="shared" si="1" ref="H80:H143">+IF(AND(F80="",G80=""),"",ROUND(G80,2)*F80)</f>
        <v>1000</v>
      </c>
      <c r="I80" s="85" t="s">
        <v>665</v>
      </c>
      <c r="J80" s="91"/>
    </row>
    <row r="81" spans="1:10" ht="12.75">
      <c r="A81" s="113"/>
      <c r="B81" s="116"/>
      <c r="C81" s="84"/>
      <c r="D81" s="121" t="s">
        <v>490</v>
      </c>
      <c r="E81" s="124"/>
      <c r="F81" s="121"/>
      <c r="G81" s="121"/>
      <c r="H81" s="67">
        <f t="shared" si="1"/>
      </c>
      <c r="I81" s="85"/>
      <c r="J81" s="91"/>
    </row>
    <row r="82" spans="1:10" ht="21">
      <c r="A82" s="113">
        <v>44</v>
      </c>
      <c r="B82" s="116" t="s">
        <v>699</v>
      </c>
      <c r="C82" s="84"/>
      <c r="D82" s="116" t="s">
        <v>733</v>
      </c>
      <c r="E82" s="124" t="s">
        <v>655</v>
      </c>
      <c r="F82" s="121">
        <v>1</v>
      </c>
      <c r="G82" s="121">
        <v>1000</v>
      </c>
      <c r="H82" s="67">
        <f t="shared" si="1"/>
        <v>1000</v>
      </c>
      <c r="I82" s="85" t="s">
        <v>665</v>
      </c>
      <c r="J82" s="91"/>
    </row>
    <row r="83" spans="1:10" ht="12.75">
      <c r="A83" s="80">
        <f aca="true" ca="1" t="shared" si="2" ref="A83:A143">+IF(NOT(ISBLANK(INDIRECT("e"&amp;ROW()))),MAX(INDIRECT("a$14:A"&amp;ROW()-1))+1,"")</f>
      </c>
      <c r="B83" s="81"/>
      <c r="C83" s="84"/>
      <c r="D83" s="82"/>
      <c r="E83" s="83"/>
      <c r="F83" s="92"/>
      <c r="G83" s="92"/>
      <c r="H83" s="67">
        <f t="shared" si="1"/>
      </c>
      <c r="I83" s="85"/>
      <c r="J83" s="91"/>
    </row>
    <row r="84" spans="1:10" ht="12.75">
      <c r="A84" s="80">
        <f ca="1" t="shared" si="2"/>
      </c>
      <c r="B84" s="81"/>
      <c r="C84" s="84"/>
      <c r="D84" s="82"/>
      <c r="E84" s="83"/>
      <c r="F84" s="92"/>
      <c r="G84" s="92"/>
      <c r="H84" s="67">
        <f t="shared" si="1"/>
      </c>
      <c r="I84" s="85"/>
      <c r="J84" s="91"/>
    </row>
    <row r="85" spans="1:10" ht="12.75">
      <c r="A85" s="80">
        <f ca="1" t="shared" si="2"/>
      </c>
      <c r="B85" s="81"/>
      <c r="C85" s="84"/>
      <c r="D85" s="82"/>
      <c r="E85" s="83"/>
      <c r="F85" s="92"/>
      <c r="G85" s="92"/>
      <c r="H85" s="67">
        <f t="shared" si="1"/>
      </c>
      <c r="I85" s="85"/>
      <c r="J85" s="91"/>
    </row>
    <row r="86" spans="1:10" ht="12.75">
      <c r="A86" s="80">
        <f ca="1" t="shared" si="2"/>
      </c>
      <c r="B86" s="81"/>
      <c r="C86" s="84"/>
      <c r="D86" s="82"/>
      <c r="E86" s="83"/>
      <c r="F86" s="92"/>
      <c r="G86" s="92"/>
      <c r="H86" s="67">
        <f t="shared" si="1"/>
      </c>
      <c r="I86" s="85"/>
      <c r="J86" s="91"/>
    </row>
    <row r="87" spans="1:10" ht="12.75">
      <c r="A87" s="80">
        <f ca="1" t="shared" si="2"/>
      </c>
      <c r="B87" s="81"/>
      <c r="C87" s="84"/>
      <c r="D87" s="82"/>
      <c r="E87" s="83"/>
      <c r="F87" s="92"/>
      <c r="G87" s="92"/>
      <c r="H87" s="67">
        <f t="shared" si="1"/>
      </c>
      <c r="I87" s="85"/>
      <c r="J87" s="91"/>
    </row>
    <row r="88" spans="1:10" ht="12.75">
      <c r="A88" s="80">
        <f ca="1" t="shared" si="2"/>
      </c>
      <c r="B88" s="81"/>
      <c r="C88" s="84"/>
      <c r="D88" s="82"/>
      <c r="E88" s="83"/>
      <c r="F88" s="92"/>
      <c r="G88" s="92"/>
      <c r="H88" s="67">
        <f t="shared" si="1"/>
      </c>
      <c r="I88" s="85"/>
      <c r="J88" s="91"/>
    </row>
    <row r="89" spans="1:10" ht="12.75">
      <c r="A89" s="80">
        <f ca="1" t="shared" si="2"/>
      </c>
      <c r="B89" s="81"/>
      <c r="C89" s="84"/>
      <c r="D89" s="82"/>
      <c r="E89" s="83"/>
      <c r="F89" s="92"/>
      <c r="G89" s="92"/>
      <c r="H89" s="67">
        <f t="shared" si="1"/>
      </c>
      <c r="I89" s="85"/>
      <c r="J89" s="91"/>
    </row>
    <row r="90" spans="1:10" ht="12.75">
      <c r="A90" s="80">
        <f ca="1" t="shared" si="2"/>
      </c>
      <c r="B90" s="81"/>
      <c r="C90" s="84"/>
      <c r="D90" s="82"/>
      <c r="E90" s="83"/>
      <c r="F90" s="92"/>
      <c r="G90" s="92"/>
      <c r="H90" s="67">
        <f t="shared" si="1"/>
      </c>
      <c r="I90" s="85"/>
      <c r="J90" s="91"/>
    </row>
    <row r="91" spans="1:10" ht="12.75">
      <c r="A91" s="80">
        <f ca="1" t="shared" si="2"/>
      </c>
      <c r="B91" s="81"/>
      <c r="C91" s="84"/>
      <c r="D91" s="82"/>
      <c r="E91" s="83"/>
      <c r="F91" s="92"/>
      <c r="G91" s="92"/>
      <c r="H91" s="67">
        <f t="shared" si="1"/>
      </c>
      <c r="I91" s="85"/>
      <c r="J91" s="91"/>
    </row>
    <row r="92" spans="1:10" ht="12.75">
      <c r="A92" s="80">
        <f ca="1" t="shared" si="2"/>
      </c>
      <c r="B92" s="81"/>
      <c r="C92" s="84"/>
      <c r="D92" s="82"/>
      <c r="E92" s="83"/>
      <c r="F92" s="92"/>
      <c r="G92" s="92"/>
      <c r="H92" s="67">
        <f t="shared" si="1"/>
      </c>
      <c r="I92" s="85"/>
      <c r="J92" s="91"/>
    </row>
    <row r="93" spans="1:10" ht="12.75">
      <c r="A93" s="80">
        <f ca="1" t="shared" si="2"/>
      </c>
      <c r="B93" s="81"/>
      <c r="C93" s="84"/>
      <c r="D93" s="82"/>
      <c r="E93" s="83"/>
      <c r="F93" s="92"/>
      <c r="G93" s="92"/>
      <c r="H93" s="67">
        <f t="shared" si="1"/>
      </c>
      <c r="I93" s="85"/>
      <c r="J93" s="91"/>
    </row>
    <row r="94" spans="1:10" ht="12.75">
      <c r="A94" s="80">
        <f ca="1" t="shared" si="2"/>
      </c>
      <c r="B94" s="81"/>
      <c r="C94" s="84"/>
      <c r="D94" s="82"/>
      <c r="E94" s="83"/>
      <c r="F94" s="92"/>
      <c r="G94" s="92"/>
      <c r="H94" s="67">
        <f t="shared" si="1"/>
      </c>
      <c r="I94" s="85"/>
      <c r="J94" s="91"/>
    </row>
    <row r="95" spans="1:10" ht="12.75">
      <c r="A95" s="80">
        <f ca="1" t="shared" si="2"/>
      </c>
      <c r="B95" s="81"/>
      <c r="C95" s="84"/>
      <c r="D95" s="82"/>
      <c r="E95" s="83"/>
      <c r="F95" s="92"/>
      <c r="G95" s="92"/>
      <c r="H95" s="67">
        <f t="shared" si="1"/>
      </c>
      <c r="I95" s="85"/>
      <c r="J95" s="91"/>
    </row>
    <row r="96" spans="1:10" ht="12.75">
      <c r="A96" s="80">
        <f ca="1" t="shared" si="2"/>
      </c>
      <c r="B96" s="81"/>
      <c r="C96" s="84"/>
      <c r="D96" s="82"/>
      <c r="E96" s="83"/>
      <c r="F96" s="92"/>
      <c r="G96" s="92"/>
      <c r="H96" s="67">
        <f t="shared" si="1"/>
      </c>
      <c r="I96" s="85"/>
      <c r="J96" s="91"/>
    </row>
    <row r="97" spans="1:10" ht="12.75">
      <c r="A97" s="80">
        <f ca="1" t="shared" si="2"/>
      </c>
      <c r="B97" s="81"/>
      <c r="C97" s="84"/>
      <c r="D97" s="82"/>
      <c r="E97" s="83"/>
      <c r="F97" s="92"/>
      <c r="G97" s="92"/>
      <c r="H97" s="67">
        <f t="shared" si="1"/>
      </c>
      <c r="I97" s="85"/>
      <c r="J97" s="91"/>
    </row>
    <row r="98" spans="1:10" ht="12.75">
      <c r="A98" s="80">
        <f ca="1" t="shared" si="2"/>
      </c>
      <c r="B98" s="81"/>
      <c r="C98" s="84"/>
      <c r="D98" s="82"/>
      <c r="E98" s="83"/>
      <c r="F98" s="92"/>
      <c r="G98" s="92"/>
      <c r="H98" s="67">
        <f t="shared" si="1"/>
      </c>
      <c r="I98" s="85"/>
      <c r="J98" s="91"/>
    </row>
    <row r="99" spans="1:10" ht="12.75">
      <c r="A99" s="80">
        <f ca="1" t="shared" si="2"/>
      </c>
      <c r="B99" s="81"/>
      <c r="C99" s="84"/>
      <c r="D99" s="82"/>
      <c r="E99" s="83"/>
      <c r="F99" s="92"/>
      <c r="G99" s="92"/>
      <c r="H99" s="67">
        <f t="shared" si="1"/>
      </c>
      <c r="I99" s="85"/>
      <c r="J99" s="91"/>
    </row>
    <row r="100" spans="1:10" ht="12.75">
      <c r="A100" s="80">
        <f ca="1" t="shared" si="2"/>
      </c>
      <c r="B100" s="81"/>
      <c r="C100" s="84"/>
      <c r="D100" s="82"/>
      <c r="E100" s="83"/>
      <c r="F100" s="92"/>
      <c r="G100" s="92"/>
      <c r="H100" s="67">
        <f t="shared" si="1"/>
      </c>
      <c r="I100" s="85"/>
      <c r="J100" s="91"/>
    </row>
    <row r="101" spans="1:10" ht="12.75">
      <c r="A101" s="80">
        <f ca="1" t="shared" si="2"/>
      </c>
      <c r="B101" s="81"/>
      <c r="C101" s="84"/>
      <c r="D101" s="82"/>
      <c r="E101" s="83"/>
      <c r="F101" s="92"/>
      <c r="G101" s="92"/>
      <c r="H101" s="67">
        <f t="shared" si="1"/>
      </c>
      <c r="I101" s="85"/>
      <c r="J101" s="91"/>
    </row>
    <row r="102" spans="1:10" ht="12.75">
      <c r="A102" s="80">
        <f ca="1" t="shared" si="2"/>
      </c>
      <c r="B102" s="81"/>
      <c r="C102" s="84"/>
      <c r="D102" s="82"/>
      <c r="E102" s="83"/>
      <c r="F102" s="92"/>
      <c r="G102" s="92"/>
      <c r="H102" s="67">
        <f t="shared" si="1"/>
      </c>
      <c r="I102" s="85"/>
      <c r="J102" s="91"/>
    </row>
    <row r="103" spans="1:10" ht="12.75">
      <c r="A103" s="80">
        <f ca="1" t="shared" si="2"/>
      </c>
      <c r="B103" s="81"/>
      <c r="C103" s="84"/>
      <c r="D103" s="82"/>
      <c r="E103" s="83"/>
      <c r="F103" s="92"/>
      <c r="G103" s="92"/>
      <c r="H103" s="67">
        <f t="shared" si="1"/>
      </c>
      <c r="I103" s="85"/>
      <c r="J103" s="91"/>
    </row>
    <row r="104" spans="1:10" ht="12.75">
      <c r="A104" s="80">
        <f ca="1" t="shared" si="2"/>
      </c>
      <c r="B104" s="81"/>
      <c r="C104" s="84"/>
      <c r="D104" s="82"/>
      <c r="E104" s="83"/>
      <c r="F104" s="92"/>
      <c r="G104" s="92"/>
      <c r="H104" s="67">
        <f t="shared" si="1"/>
      </c>
      <c r="I104" s="85"/>
      <c r="J104" s="91"/>
    </row>
    <row r="105" spans="1:10" ht="12.75">
      <c r="A105" s="80">
        <f ca="1" t="shared" si="2"/>
      </c>
      <c r="B105" s="81"/>
      <c r="C105" s="84"/>
      <c r="D105" s="82"/>
      <c r="E105" s="83"/>
      <c r="F105" s="92"/>
      <c r="G105" s="92"/>
      <c r="H105" s="67">
        <f t="shared" si="1"/>
      </c>
      <c r="I105" s="85"/>
      <c r="J105" s="91"/>
    </row>
    <row r="106" spans="1:10" ht="12.75">
      <c r="A106" s="80">
        <f ca="1" t="shared" si="2"/>
      </c>
      <c r="B106" s="81"/>
      <c r="C106" s="84"/>
      <c r="D106" s="82"/>
      <c r="E106" s="83"/>
      <c r="F106" s="92"/>
      <c r="G106" s="92"/>
      <c r="H106" s="67">
        <f t="shared" si="1"/>
      </c>
      <c r="I106" s="85"/>
      <c r="J106" s="91"/>
    </row>
    <row r="107" spans="1:10" ht="12.75">
      <c r="A107" s="80">
        <f ca="1" t="shared" si="2"/>
      </c>
      <c r="B107" s="81"/>
      <c r="C107" s="84"/>
      <c r="D107" s="82"/>
      <c r="E107" s="83"/>
      <c r="F107" s="92"/>
      <c r="G107" s="92"/>
      <c r="H107" s="67">
        <f t="shared" si="1"/>
      </c>
      <c r="I107" s="85"/>
      <c r="J107" s="91"/>
    </row>
    <row r="108" spans="1:10" ht="12.75">
      <c r="A108" s="80">
        <f ca="1" t="shared" si="2"/>
      </c>
      <c r="B108" s="81"/>
      <c r="C108" s="84"/>
      <c r="D108" s="82"/>
      <c r="E108" s="83"/>
      <c r="F108" s="92"/>
      <c r="G108" s="92"/>
      <c r="H108" s="67">
        <f t="shared" si="1"/>
      </c>
      <c r="I108" s="85"/>
      <c r="J108" s="91"/>
    </row>
    <row r="109" spans="1:10" ht="12.75">
      <c r="A109" s="80">
        <f ca="1" t="shared" si="2"/>
      </c>
      <c r="B109" s="81"/>
      <c r="C109" s="84"/>
      <c r="D109" s="82"/>
      <c r="E109" s="83"/>
      <c r="F109" s="92"/>
      <c r="G109" s="92"/>
      <c r="H109" s="67">
        <f t="shared" si="1"/>
      </c>
      <c r="I109" s="85"/>
      <c r="J109" s="91"/>
    </row>
    <row r="110" spans="1:10" ht="12.75">
      <c r="A110" s="80">
        <f ca="1" t="shared" si="2"/>
      </c>
      <c r="B110" s="81"/>
      <c r="C110" s="84"/>
      <c r="D110" s="82"/>
      <c r="E110" s="83"/>
      <c r="F110" s="92"/>
      <c r="G110" s="92"/>
      <c r="H110" s="67">
        <f t="shared" si="1"/>
      </c>
      <c r="I110" s="85"/>
      <c r="J110" s="91"/>
    </row>
    <row r="111" spans="1:10" ht="12.75">
      <c r="A111" s="80">
        <f ca="1" t="shared" si="2"/>
      </c>
      <c r="B111" s="81"/>
      <c r="C111" s="84"/>
      <c r="D111" s="82"/>
      <c r="E111" s="83"/>
      <c r="F111" s="92"/>
      <c r="G111" s="92"/>
      <c r="H111" s="67">
        <f t="shared" si="1"/>
      </c>
      <c r="I111" s="85"/>
      <c r="J111" s="91"/>
    </row>
    <row r="112" spans="1:10" ht="12.75">
      <c r="A112" s="80">
        <f ca="1" t="shared" si="2"/>
      </c>
      <c r="B112" s="81"/>
      <c r="C112" s="84"/>
      <c r="D112" s="82"/>
      <c r="E112" s="83"/>
      <c r="F112" s="92"/>
      <c r="G112" s="92"/>
      <c r="H112" s="67">
        <f t="shared" si="1"/>
      </c>
      <c r="I112" s="85"/>
      <c r="J112" s="91"/>
    </row>
    <row r="113" spans="1:10" ht="12.75">
      <c r="A113" s="80">
        <f ca="1" t="shared" si="2"/>
      </c>
      <c r="B113" s="81"/>
      <c r="C113" s="84"/>
      <c r="D113" s="82"/>
      <c r="E113" s="83"/>
      <c r="F113" s="92"/>
      <c r="G113" s="92"/>
      <c r="H113" s="67">
        <f t="shared" si="1"/>
      </c>
      <c r="I113" s="85"/>
      <c r="J113" s="91"/>
    </row>
    <row r="114" spans="1:10" ht="12.75">
      <c r="A114" s="80">
        <f ca="1" t="shared" si="2"/>
      </c>
      <c r="B114" s="81"/>
      <c r="C114" s="84"/>
      <c r="D114" s="82"/>
      <c r="E114" s="83"/>
      <c r="F114" s="92"/>
      <c r="G114" s="92"/>
      <c r="H114" s="67">
        <f t="shared" si="1"/>
      </c>
      <c r="I114" s="85"/>
      <c r="J114" s="91"/>
    </row>
    <row r="115" spans="1:10" ht="12.75">
      <c r="A115" s="80">
        <f ca="1" t="shared" si="2"/>
      </c>
      <c r="B115" s="81"/>
      <c r="C115" s="84"/>
      <c r="D115" s="82"/>
      <c r="E115" s="83"/>
      <c r="F115" s="92"/>
      <c r="G115" s="92"/>
      <c r="H115" s="67">
        <f t="shared" si="1"/>
      </c>
      <c r="I115" s="85"/>
      <c r="J115" s="91"/>
    </row>
    <row r="116" spans="1:10" ht="12.75">
      <c r="A116" s="80">
        <f ca="1" t="shared" si="2"/>
      </c>
      <c r="B116" s="81"/>
      <c r="C116" s="84"/>
      <c r="D116" s="82"/>
      <c r="E116" s="83"/>
      <c r="F116" s="92"/>
      <c r="G116" s="92"/>
      <c r="H116" s="67">
        <f t="shared" si="1"/>
      </c>
      <c r="I116" s="85"/>
      <c r="J116" s="91"/>
    </row>
    <row r="117" spans="1:10" ht="12.75">
      <c r="A117" s="80">
        <f ca="1" t="shared" si="2"/>
      </c>
      <c r="B117" s="81"/>
      <c r="C117" s="84"/>
      <c r="D117" s="82"/>
      <c r="E117" s="83"/>
      <c r="F117" s="92"/>
      <c r="G117" s="92"/>
      <c r="H117" s="67">
        <f t="shared" si="1"/>
      </c>
      <c r="I117" s="85"/>
      <c r="J117" s="91"/>
    </row>
    <row r="118" spans="1:10" ht="12.75">
      <c r="A118" s="80">
        <f ca="1" t="shared" si="2"/>
      </c>
      <c r="B118" s="81"/>
      <c r="C118" s="84"/>
      <c r="D118" s="82"/>
      <c r="E118" s="83"/>
      <c r="F118" s="92"/>
      <c r="G118" s="92"/>
      <c r="H118" s="67">
        <f t="shared" si="1"/>
      </c>
      <c r="I118" s="85"/>
      <c r="J118" s="91"/>
    </row>
    <row r="119" spans="1:10" ht="12.75">
      <c r="A119" s="80">
        <f ca="1" t="shared" si="2"/>
      </c>
      <c r="B119" s="81"/>
      <c r="C119" s="84"/>
      <c r="D119" s="82"/>
      <c r="E119" s="83"/>
      <c r="F119" s="92"/>
      <c r="G119" s="92"/>
      <c r="H119" s="67">
        <f t="shared" si="1"/>
      </c>
      <c r="I119" s="85"/>
      <c r="J119" s="91"/>
    </row>
    <row r="120" spans="1:10" ht="12.75">
      <c r="A120" s="80">
        <f ca="1" t="shared" si="2"/>
      </c>
      <c r="B120" s="81"/>
      <c r="C120" s="84"/>
      <c r="D120" s="82"/>
      <c r="E120" s="83"/>
      <c r="F120" s="92"/>
      <c r="G120" s="92"/>
      <c r="H120" s="67">
        <f t="shared" si="1"/>
      </c>
      <c r="I120" s="85"/>
      <c r="J120" s="91"/>
    </row>
    <row r="121" spans="1:10" ht="12.75">
      <c r="A121" s="80">
        <f ca="1" t="shared" si="2"/>
      </c>
      <c r="B121" s="81"/>
      <c r="C121" s="84"/>
      <c r="D121" s="82"/>
      <c r="E121" s="83"/>
      <c r="F121" s="92"/>
      <c r="G121" s="92"/>
      <c r="H121" s="67">
        <f t="shared" si="1"/>
      </c>
      <c r="I121" s="85"/>
      <c r="J121" s="91"/>
    </row>
    <row r="122" spans="1:10" ht="12.75">
      <c r="A122" s="80">
        <f ca="1" t="shared" si="2"/>
      </c>
      <c r="B122" s="81"/>
      <c r="C122" s="84"/>
      <c r="D122" s="82"/>
      <c r="E122" s="83"/>
      <c r="F122" s="92"/>
      <c r="G122" s="92"/>
      <c r="H122" s="67">
        <f t="shared" si="1"/>
      </c>
      <c r="I122" s="85"/>
      <c r="J122" s="91"/>
    </row>
    <row r="123" spans="1:10" ht="12.75">
      <c r="A123" s="80">
        <f ca="1" t="shared" si="2"/>
      </c>
      <c r="B123" s="81"/>
      <c r="C123" s="84"/>
      <c r="D123" s="82"/>
      <c r="E123" s="83"/>
      <c r="F123" s="92"/>
      <c r="G123" s="92"/>
      <c r="H123" s="67">
        <f t="shared" si="1"/>
      </c>
      <c r="I123" s="85"/>
      <c r="J123" s="91"/>
    </row>
    <row r="124" spans="1:10" ht="12.75">
      <c r="A124" s="80">
        <f ca="1" t="shared" si="2"/>
      </c>
      <c r="B124" s="81"/>
      <c r="C124" s="84"/>
      <c r="D124" s="82"/>
      <c r="E124" s="83"/>
      <c r="F124" s="92"/>
      <c r="G124" s="92"/>
      <c r="H124" s="67">
        <f t="shared" si="1"/>
      </c>
      <c r="I124" s="85"/>
      <c r="J124" s="91"/>
    </row>
    <row r="125" spans="1:10" ht="12.75">
      <c r="A125" s="80">
        <f ca="1" t="shared" si="2"/>
      </c>
      <c r="B125" s="81"/>
      <c r="C125" s="84"/>
      <c r="D125" s="82"/>
      <c r="E125" s="83"/>
      <c r="F125" s="92"/>
      <c r="G125" s="92"/>
      <c r="H125" s="67">
        <f t="shared" si="1"/>
      </c>
      <c r="I125" s="85"/>
      <c r="J125" s="91"/>
    </row>
    <row r="126" spans="1:10" ht="12.75">
      <c r="A126" s="80">
        <f ca="1" t="shared" si="2"/>
      </c>
      <c r="B126" s="81"/>
      <c r="C126" s="84"/>
      <c r="D126" s="82"/>
      <c r="E126" s="83"/>
      <c r="F126" s="92"/>
      <c r="G126" s="92"/>
      <c r="H126" s="67">
        <f t="shared" si="1"/>
      </c>
      <c r="I126" s="85"/>
      <c r="J126" s="91"/>
    </row>
    <row r="127" spans="1:10" ht="12.75">
      <c r="A127" s="80">
        <f ca="1" t="shared" si="2"/>
      </c>
      <c r="B127" s="81"/>
      <c r="C127" s="84"/>
      <c r="D127" s="82"/>
      <c r="E127" s="83"/>
      <c r="F127" s="92"/>
      <c r="G127" s="92"/>
      <c r="H127" s="67">
        <f t="shared" si="1"/>
      </c>
      <c r="I127" s="85"/>
      <c r="J127" s="91"/>
    </row>
    <row r="128" spans="1:10" ht="12.75">
      <c r="A128" s="80">
        <f ca="1" t="shared" si="2"/>
      </c>
      <c r="B128" s="81"/>
      <c r="C128" s="84"/>
      <c r="D128" s="82"/>
      <c r="E128" s="83"/>
      <c r="F128" s="92"/>
      <c r="G128" s="92"/>
      <c r="H128" s="67">
        <f t="shared" si="1"/>
      </c>
      <c r="I128" s="85"/>
      <c r="J128" s="91"/>
    </row>
    <row r="129" spans="1:10" ht="12.75">
      <c r="A129" s="80">
        <f ca="1" t="shared" si="2"/>
      </c>
      <c r="B129" s="81"/>
      <c r="C129" s="84"/>
      <c r="D129" s="82"/>
      <c r="E129" s="83"/>
      <c r="F129" s="92"/>
      <c r="G129" s="92"/>
      <c r="H129" s="67">
        <f t="shared" si="1"/>
      </c>
      <c r="I129" s="85"/>
      <c r="J129" s="91"/>
    </row>
    <row r="130" spans="1:10" ht="12.75">
      <c r="A130" s="80">
        <f ca="1" t="shared" si="2"/>
      </c>
      <c r="B130" s="81"/>
      <c r="C130" s="84"/>
      <c r="D130" s="82"/>
      <c r="E130" s="83"/>
      <c r="F130" s="92"/>
      <c r="G130" s="92"/>
      <c r="H130" s="67">
        <f t="shared" si="1"/>
      </c>
      <c r="I130" s="85"/>
      <c r="J130" s="91"/>
    </row>
    <row r="131" spans="1:10" ht="12.75">
      <c r="A131" s="80">
        <f ca="1" t="shared" si="2"/>
      </c>
      <c r="B131" s="81"/>
      <c r="C131" s="84"/>
      <c r="D131" s="82"/>
      <c r="E131" s="83"/>
      <c r="F131" s="92"/>
      <c r="G131" s="92"/>
      <c r="H131" s="67">
        <f t="shared" si="1"/>
      </c>
      <c r="I131" s="85"/>
      <c r="J131" s="91"/>
    </row>
    <row r="132" spans="1:10" ht="12.75">
      <c r="A132" s="80">
        <f ca="1" t="shared" si="2"/>
      </c>
      <c r="B132" s="81"/>
      <c r="C132" s="84"/>
      <c r="D132" s="82"/>
      <c r="E132" s="83"/>
      <c r="F132" s="92"/>
      <c r="G132" s="92"/>
      <c r="H132" s="67">
        <f t="shared" si="1"/>
      </c>
      <c r="I132" s="85"/>
      <c r="J132" s="91"/>
    </row>
    <row r="133" spans="1:10" ht="12.75">
      <c r="A133" s="80">
        <f ca="1" t="shared" si="2"/>
      </c>
      <c r="B133" s="81"/>
      <c r="C133" s="84"/>
      <c r="D133" s="82"/>
      <c r="E133" s="83"/>
      <c r="F133" s="92"/>
      <c r="G133" s="92"/>
      <c r="H133" s="67">
        <f t="shared" si="1"/>
      </c>
      <c r="I133" s="85"/>
      <c r="J133" s="91"/>
    </row>
    <row r="134" spans="1:10" ht="12.75">
      <c r="A134" s="80">
        <f ca="1" t="shared" si="2"/>
      </c>
      <c r="B134" s="81"/>
      <c r="C134" s="84"/>
      <c r="D134" s="82"/>
      <c r="E134" s="83"/>
      <c r="F134" s="92"/>
      <c r="G134" s="92"/>
      <c r="H134" s="67">
        <f t="shared" si="1"/>
      </c>
      <c r="I134" s="85"/>
      <c r="J134" s="91"/>
    </row>
    <row r="135" spans="1:10" ht="12.75">
      <c r="A135" s="80">
        <f ca="1" t="shared" si="2"/>
      </c>
      <c r="B135" s="81"/>
      <c r="C135" s="84"/>
      <c r="D135" s="82"/>
      <c r="E135" s="83"/>
      <c r="F135" s="92"/>
      <c r="G135" s="92"/>
      <c r="H135" s="67">
        <f t="shared" si="1"/>
      </c>
      <c r="I135" s="85"/>
      <c r="J135" s="91"/>
    </row>
    <row r="136" spans="1:10" ht="12.75">
      <c r="A136" s="80">
        <f ca="1" t="shared" si="2"/>
      </c>
      <c r="B136" s="81"/>
      <c r="C136" s="84"/>
      <c r="D136" s="82"/>
      <c r="E136" s="83"/>
      <c r="F136" s="92"/>
      <c r="G136" s="92"/>
      <c r="H136" s="67">
        <f t="shared" si="1"/>
      </c>
      <c r="I136" s="85"/>
      <c r="J136" s="91"/>
    </row>
    <row r="137" spans="1:10" ht="12.75">
      <c r="A137" s="80">
        <f ca="1" t="shared" si="2"/>
      </c>
      <c r="B137" s="81"/>
      <c r="C137" s="84"/>
      <c r="D137" s="82"/>
      <c r="E137" s="83"/>
      <c r="F137" s="92"/>
      <c r="G137" s="92"/>
      <c r="H137" s="67">
        <f t="shared" si="1"/>
      </c>
      <c r="I137" s="85"/>
      <c r="J137" s="91"/>
    </row>
    <row r="138" spans="1:10" ht="12.75">
      <c r="A138" s="80">
        <f ca="1" t="shared" si="2"/>
      </c>
      <c r="B138" s="81"/>
      <c r="C138" s="84"/>
      <c r="D138" s="82"/>
      <c r="E138" s="83"/>
      <c r="F138" s="92"/>
      <c r="G138" s="92"/>
      <c r="H138" s="67">
        <f t="shared" si="1"/>
      </c>
      <c r="I138" s="85"/>
      <c r="J138" s="91"/>
    </row>
    <row r="139" spans="1:10" ht="12.75">
      <c r="A139" s="80">
        <f ca="1" t="shared" si="2"/>
      </c>
      <c r="B139" s="81"/>
      <c r="C139" s="84"/>
      <c r="D139" s="82"/>
      <c r="E139" s="83"/>
      <c r="F139" s="92"/>
      <c r="G139" s="92"/>
      <c r="H139" s="67">
        <f t="shared" si="1"/>
      </c>
      <c r="I139" s="85"/>
      <c r="J139" s="91"/>
    </row>
    <row r="140" spans="1:10" ht="12.75">
      <c r="A140" s="80">
        <f ca="1" t="shared" si="2"/>
      </c>
      <c r="B140" s="81"/>
      <c r="C140" s="84"/>
      <c r="D140" s="82"/>
      <c r="E140" s="83"/>
      <c r="F140" s="92"/>
      <c r="G140" s="92"/>
      <c r="H140" s="67">
        <f t="shared" si="1"/>
      </c>
      <c r="I140" s="85"/>
      <c r="J140" s="91"/>
    </row>
    <row r="141" spans="1:10" ht="12.75">
      <c r="A141" s="80">
        <f ca="1" t="shared" si="2"/>
      </c>
      <c r="B141" s="81"/>
      <c r="C141" s="84"/>
      <c r="D141" s="82"/>
      <c r="E141" s="83"/>
      <c r="F141" s="92"/>
      <c r="G141" s="92"/>
      <c r="H141" s="67">
        <f t="shared" si="1"/>
      </c>
      <c r="I141" s="85"/>
      <c r="J141" s="91"/>
    </row>
    <row r="142" spans="1:10" ht="12.75">
      <c r="A142" s="80">
        <f ca="1" t="shared" si="2"/>
      </c>
      <c r="B142" s="81"/>
      <c r="C142" s="84"/>
      <c r="D142" s="82"/>
      <c r="E142" s="83"/>
      <c r="F142" s="92"/>
      <c r="G142" s="92"/>
      <c r="H142" s="67">
        <f t="shared" si="1"/>
      </c>
      <c r="I142" s="85"/>
      <c r="J142" s="91"/>
    </row>
    <row r="143" spans="1:10" ht="12.75">
      <c r="A143" s="80">
        <f ca="1" t="shared" si="2"/>
      </c>
      <c r="B143" s="81"/>
      <c r="C143" s="84"/>
      <c r="D143" s="82"/>
      <c r="E143" s="83"/>
      <c r="F143" s="92"/>
      <c r="G143" s="92"/>
      <c r="H143" s="67">
        <f t="shared" si="1"/>
      </c>
      <c r="I143" s="85"/>
      <c r="J143" s="91"/>
    </row>
    <row r="144" spans="1:10" ht="12.75">
      <c r="A144" s="80">
        <f aca="true" ca="1" t="shared" si="3" ref="A144:A198">+IF(NOT(ISBLANK(INDIRECT("e"&amp;ROW()))),MAX(INDIRECT("a$14:A"&amp;ROW()-1))+1,"")</f>
      </c>
      <c r="B144" s="81"/>
      <c r="C144" s="84"/>
      <c r="D144" s="82"/>
      <c r="E144" s="83"/>
      <c r="F144" s="92"/>
      <c r="G144" s="92"/>
      <c r="H144" s="67">
        <f aca="true" t="shared" si="4" ref="H144:H198">+IF(AND(F144="",G144=""),"",ROUND(G144,2)*F144)</f>
      </c>
      <c r="I144" s="85"/>
      <c r="J144" s="91"/>
    </row>
    <row r="145" spans="1:10" ht="12.75">
      <c r="A145" s="80">
        <f ca="1" t="shared" si="3"/>
      </c>
      <c r="B145" s="81"/>
      <c r="C145" s="84"/>
      <c r="D145" s="82"/>
      <c r="E145" s="83"/>
      <c r="F145" s="92"/>
      <c r="G145" s="92"/>
      <c r="H145" s="67">
        <f t="shared" si="4"/>
      </c>
      <c r="I145" s="85"/>
      <c r="J145" s="91"/>
    </row>
    <row r="146" spans="1:10" ht="12.75">
      <c r="A146" s="80">
        <f ca="1" t="shared" si="3"/>
      </c>
      <c r="B146" s="81"/>
      <c r="C146" s="84"/>
      <c r="D146" s="82"/>
      <c r="E146" s="83"/>
      <c r="F146" s="92"/>
      <c r="G146" s="92"/>
      <c r="H146" s="67">
        <f t="shared" si="4"/>
      </c>
      <c r="I146" s="85"/>
      <c r="J146" s="91"/>
    </row>
    <row r="147" spans="1:10" ht="12.75">
      <c r="A147" s="80">
        <f ca="1" t="shared" si="3"/>
      </c>
      <c r="B147" s="81"/>
      <c r="C147" s="84"/>
      <c r="D147" s="82"/>
      <c r="E147" s="83"/>
      <c r="F147" s="92"/>
      <c r="G147" s="92"/>
      <c r="H147" s="67">
        <f t="shared" si="4"/>
      </c>
      <c r="I147" s="85"/>
      <c r="J147" s="91"/>
    </row>
    <row r="148" spans="1:10" ht="12.75">
      <c r="A148" s="80">
        <f ca="1" t="shared" si="3"/>
      </c>
      <c r="B148" s="81"/>
      <c r="C148" s="84"/>
      <c r="D148" s="82"/>
      <c r="E148" s="83"/>
      <c r="F148" s="92"/>
      <c r="G148" s="92"/>
      <c r="H148" s="67">
        <f t="shared" si="4"/>
      </c>
      <c r="I148" s="85"/>
      <c r="J148" s="91"/>
    </row>
    <row r="149" spans="1:10" ht="12.75">
      <c r="A149" s="80">
        <f ca="1" t="shared" si="3"/>
      </c>
      <c r="B149" s="81"/>
      <c r="C149" s="84"/>
      <c r="D149" s="82"/>
      <c r="E149" s="83"/>
      <c r="F149" s="92"/>
      <c r="G149" s="92"/>
      <c r="H149" s="67">
        <f t="shared" si="4"/>
      </c>
      <c r="I149" s="85"/>
      <c r="J149" s="91"/>
    </row>
    <row r="150" spans="1:10" ht="12.75">
      <c r="A150" s="80">
        <f ca="1" t="shared" si="3"/>
      </c>
      <c r="B150" s="81"/>
      <c r="C150" s="84"/>
      <c r="D150" s="82"/>
      <c r="E150" s="83"/>
      <c r="F150" s="92"/>
      <c r="G150" s="92"/>
      <c r="H150" s="67">
        <f t="shared" si="4"/>
      </c>
      <c r="I150" s="85"/>
      <c r="J150" s="91"/>
    </row>
    <row r="151" spans="1:10" ht="12.75">
      <c r="A151" s="80">
        <f ca="1" t="shared" si="3"/>
      </c>
      <c r="B151" s="81"/>
      <c r="C151" s="84"/>
      <c r="D151" s="82"/>
      <c r="E151" s="83"/>
      <c r="F151" s="92"/>
      <c r="G151" s="92"/>
      <c r="H151" s="67">
        <f t="shared" si="4"/>
      </c>
      <c r="I151" s="85"/>
      <c r="J151" s="91"/>
    </row>
    <row r="152" spans="1:10" ht="12.75">
      <c r="A152" s="80">
        <f ca="1" t="shared" si="3"/>
      </c>
      <c r="B152" s="81"/>
      <c r="C152" s="84"/>
      <c r="D152" s="82"/>
      <c r="E152" s="83"/>
      <c r="F152" s="92"/>
      <c r="G152" s="92"/>
      <c r="H152" s="67">
        <f t="shared" si="4"/>
      </c>
      <c r="I152" s="85"/>
      <c r="J152" s="91"/>
    </row>
    <row r="153" spans="1:10" ht="12.75">
      <c r="A153" s="80">
        <f ca="1" t="shared" si="3"/>
      </c>
      <c r="B153" s="81"/>
      <c r="C153" s="84"/>
      <c r="D153" s="82"/>
      <c r="E153" s="83"/>
      <c r="F153" s="92"/>
      <c r="G153" s="92"/>
      <c r="H153" s="67">
        <f t="shared" si="4"/>
      </c>
      <c r="I153" s="85"/>
      <c r="J153" s="91"/>
    </row>
    <row r="154" spans="1:10" ht="12.75">
      <c r="A154" s="80">
        <f ca="1" t="shared" si="3"/>
      </c>
      <c r="B154" s="81"/>
      <c r="C154" s="84"/>
      <c r="D154" s="82"/>
      <c r="E154" s="83"/>
      <c r="F154" s="92"/>
      <c r="G154" s="92"/>
      <c r="H154" s="67">
        <f t="shared" si="4"/>
      </c>
      <c r="I154" s="85"/>
      <c r="J154" s="91"/>
    </row>
    <row r="155" spans="1:10" ht="12.75">
      <c r="A155" s="80">
        <f ca="1" t="shared" si="3"/>
      </c>
      <c r="B155" s="81"/>
      <c r="C155" s="84"/>
      <c r="D155" s="82"/>
      <c r="E155" s="83"/>
      <c r="F155" s="92"/>
      <c r="G155" s="92"/>
      <c r="H155" s="67">
        <f t="shared" si="4"/>
      </c>
      <c r="I155" s="85"/>
      <c r="J155" s="91"/>
    </row>
    <row r="156" spans="1:10" ht="12.75">
      <c r="A156" s="80">
        <f ca="1" t="shared" si="3"/>
      </c>
      <c r="B156" s="81"/>
      <c r="C156" s="84"/>
      <c r="D156" s="82"/>
      <c r="E156" s="83"/>
      <c r="F156" s="92"/>
      <c r="G156" s="92"/>
      <c r="H156" s="67">
        <f t="shared" si="4"/>
      </c>
      <c r="I156" s="85"/>
      <c r="J156" s="91"/>
    </row>
    <row r="157" spans="1:10" ht="12.75">
      <c r="A157" s="80">
        <f ca="1" t="shared" si="3"/>
      </c>
      <c r="B157" s="81"/>
      <c r="C157" s="84"/>
      <c r="D157" s="82"/>
      <c r="E157" s="83"/>
      <c r="F157" s="92"/>
      <c r="G157" s="92"/>
      <c r="H157" s="67">
        <f t="shared" si="4"/>
      </c>
      <c r="I157" s="85"/>
      <c r="J157" s="91"/>
    </row>
    <row r="158" spans="1:10" ht="12.75">
      <c r="A158" s="80">
        <f ca="1" t="shared" si="3"/>
      </c>
      <c r="B158" s="81"/>
      <c r="C158" s="84"/>
      <c r="D158" s="82"/>
      <c r="E158" s="83"/>
      <c r="F158" s="92"/>
      <c r="G158" s="92"/>
      <c r="H158" s="67">
        <f t="shared" si="4"/>
      </c>
      <c r="I158" s="85"/>
      <c r="J158" s="91"/>
    </row>
    <row r="159" spans="1:10" ht="12.75">
      <c r="A159" s="80">
        <f ca="1" t="shared" si="3"/>
      </c>
      <c r="B159" s="81"/>
      <c r="C159" s="84"/>
      <c r="D159" s="82"/>
      <c r="E159" s="83"/>
      <c r="F159" s="92"/>
      <c r="G159" s="92"/>
      <c r="H159" s="67">
        <f t="shared" si="4"/>
      </c>
      <c r="I159" s="85"/>
      <c r="J159" s="91"/>
    </row>
    <row r="160" spans="1:10" ht="12.75">
      <c r="A160" s="80">
        <f ca="1" t="shared" si="3"/>
      </c>
      <c r="B160" s="81"/>
      <c r="C160" s="84"/>
      <c r="D160" s="82"/>
      <c r="E160" s="83"/>
      <c r="F160" s="92"/>
      <c r="G160" s="92"/>
      <c r="H160" s="67">
        <f t="shared" si="4"/>
      </c>
      <c r="I160" s="85"/>
      <c r="J160" s="91"/>
    </row>
    <row r="161" spans="1:10" ht="12.75">
      <c r="A161" s="80">
        <f ca="1" t="shared" si="3"/>
      </c>
      <c r="B161" s="81"/>
      <c r="C161" s="84"/>
      <c r="D161" s="82"/>
      <c r="E161" s="83"/>
      <c r="F161" s="92"/>
      <c r="G161" s="92"/>
      <c r="H161" s="67">
        <f t="shared" si="4"/>
      </c>
      <c r="I161" s="85"/>
      <c r="J161" s="91"/>
    </row>
    <row r="162" spans="1:10" ht="12.75">
      <c r="A162" s="80">
        <f ca="1" t="shared" si="3"/>
      </c>
      <c r="B162" s="81"/>
      <c r="C162" s="84"/>
      <c r="D162" s="82"/>
      <c r="E162" s="83"/>
      <c r="F162" s="92"/>
      <c r="G162" s="92"/>
      <c r="H162" s="67">
        <f t="shared" si="4"/>
      </c>
      <c r="I162" s="85"/>
      <c r="J162" s="91"/>
    </row>
    <row r="163" spans="1:10" ht="12.75">
      <c r="A163" s="80">
        <f ca="1" t="shared" si="3"/>
      </c>
      <c r="B163" s="81"/>
      <c r="C163" s="84"/>
      <c r="D163" s="82"/>
      <c r="E163" s="83"/>
      <c r="F163" s="92"/>
      <c r="G163" s="92"/>
      <c r="H163" s="67">
        <f t="shared" si="4"/>
      </c>
      <c r="I163" s="85"/>
      <c r="J163" s="91"/>
    </row>
    <row r="164" spans="1:10" ht="12.75">
      <c r="A164" s="80">
        <f ca="1" t="shared" si="3"/>
      </c>
      <c r="B164" s="81"/>
      <c r="C164" s="84"/>
      <c r="D164" s="82"/>
      <c r="E164" s="83"/>
      <c r="F164" s="92"/>
      <c r="G164" s="92"/>
      <c r="H164" s="67">
        <f t="shared" si="4"/>
      </c>
      <c r="I164" s="85"/>
      <c r="J164" s="91"/>
    </row>
    <row r="165" spans="1:10" ht="12.75">
      <c r="A165" s="80">
        <f ca="1" t="shared" si="3"/>
      </c>
      <c r="B165" s="81"/>
      <c r="C165" s="84"/>
      <c r="D165" s="82"/>
      <c r="E165" s="83"/>
      <c r="F165" s="92"/>
      <c r="G165" s="92"/>
      <c r="H165" s="67">
        <f t="shared" si="4"/>
      </c>
      <c r="I165" s="85"/>
      <c r="J165" s="91"/>
    </row>
    <row r="166" spans="1:10" ht="12.75">
      <c r="A166" s="80">
        <f ca="1" t="shared" si="3"/>
      </c>
      <c r="B166" s="81"/>
      <c r="C166" s="84"/>
      <c r="D166" s="82"/>
      <c r="E166" s="83"/>
      <c r="F166" s="92"/>
      <c r="G166" s="92"/>
      <c r="H166" s="67">
        <f t="shared" si="4"/>
      </c>
      <c r="I166" s="85"/>
      <c r="J166" s="91"/>
    </row>
    <row r="167" spans="1:10" ht="12.75">
      <c r="A167" s="80">
        <f ca="1" t="shared" si="3"/>
      </c>
      <c r="B167" s="81"/>
      <c r="C167" s="84"/>
      <c r="D167" s="82"/>
      <c r="E167" s="83"/>
      <c r="F167" s="92"/>
      <c r="G167" s="92"/>
      <c r="H167" s="67">
        <f t="shared" si="4"/>
      </c>
      <c r="I167" s="85"/>
      <c r="J167" s="91"/>
    </row>
    <row r="168" spans="1:10" ht="12.75">
      <c r="A168" s="80">
        <f ca="1" t="shared" si="3"/>
      </c>
      <c r="B168" s="81"/>
      <c r="C168" s="84"/>
      <c r="D168" s="82"/>
      <c r="E168" s="83"/>
      <c r="F168" s="92"/>
      <c r="G168" s="92"/>
      <c r="H168" s="67">
        <f t="shared" si="4"/>
      </c>
      <c r="I168" s="85"/>
      <c r="J168" s="91"/>
    </row>
    <row r="169" spans="1:10" ht="12.75">
      <c r="A169" s="80">
        <f ca="1" t="shared" si="3"/>
      </c>
      <c r="B169" s="81"/>
      <c r="C169" s="84"/>
      <c r="D169" s="82"/>
      <c r="E169" s="83"/>
      <c r="F169" s="92"/>
      <c r="G169" s="92"/>
      <c r="H169" s="67">
        <f t="shared" si="4"/>
      </c>
      <c r="I169" s="85"/>
      <c r="J169" s="91"/>
    </row>
    <row r="170" spans="1:10" ht="12.75">
      <c r="A170" s="80">
        <f ca="1" t="shared" si="3"/>
      </c>
      <c r="B170" s="81"/>
      <c r="C170" s="84"/>
      <c r="D170" s="82"/>
      <c r="E170" s="83"/>
      <c r="F170" s="92"/>
      <c r="G170" s="92"/>
      <c r="H170" s="67">
        <f t="shared" si="4"/>
      </c>
      <c r="I170" s="85"/>
      <c r="J170" s="91"/>
    </row>
    <row r="171" spans="1:10" ht="12.75">
      <c r="A171" s="80">
        <f ca="1" t="shared" si="3"/>
      </c>
      <c r="B171" s="81"/>
      <c r="C171" s="84"/>
      <c r="D171" s="82"/>
      <c r="E171" s="83"/>
      <c r="F171" s="92"/>
      <c r="G171" s="92"/>
      <c r="H171" s="67">
        <f t="shared" si="4"/>
      </c>
      <c r="I171" s="85"/>
      <c r="J171" s="91"/>
    </row>
    <row r="172" spans="1:10" ht="12.75">
      <c r="A172" s="80">
        <f ca="1" t="shared" si="3"/>
      </c>
      <c r="B172" s="81"/>
      <c r="C172" s="84"/>
      <c r="D172" s="82"/>
      <c r="E172" s="83"/>
      <c r="F172" s="92"/>
      <c r="G172" s="92"/>
      <c r="H172" s="67">
        <f t="shared" si="4"/>
      </c>
      <c r="I172" s="85"/>
      <c r="J172" s="91"/>
    </row>
    <row r="173" spans="1:10" ht="12.75">
      <c r="A173" s="80">
        <f ca="1" t="shared" si="3"/>
      </c>
      <c r="B173" s="81"/>
      <c r="C173" s="84"/>
      <c r="D173" s="82"/>
      <c r="E173" s="83"/>
      <c r="F173" s="92"/>
      <c r="G173" s="92"/>
      <c r="H173" s="67">
        <f t="shared" si="4"/>
      </c>
      <c r="I173" s="85"/>
      <c r="J173" s="91"/>
    </row>
    <row r="174" spans="1:10" ht="12.75">
      <c r="A174" s="80">
        <f ca="1" t="shared" si="3"/>
      </c>
      <c r="B174" s="81"/>
      <c r="C174" s="84"/>
      <c r="D174" s="82"/>
      <c r="E174" s="83"/>
      <c r="F174" s="92"/>
      <c r="G174" s="92"/>
      <c r="H174" s="67">
        <f t="shared" si="4"/>
      </c>
      <c r="I174" s="85"/>
      <c r="J174" s="91"/>
    </row>
    <row r="175" spans="1:10" ht="12.75">
      <c r="A175" s="80">
        <f ca="1" t="shared" si="3"/>
      </c>
      <c r="B175" s="81"/>
      <c r="C175" s="84"/>
      <c r="D175" s="82"/>
      <c r="E175" s="83"/>
      <c r="F175" s="92"/>
      <c r="G175" s="92"/>
      <c r="H175" s="67">
        <f t="shared" si="4"/>
      </c>
      <c r="I175" s="85"/>
      <c r="J175" s="91"/>
    </row>
    <row r="176" spans="1:10" ht="12.75">
      <c r="A176" s="80">
        <f ca="1" t="shared" si="3"/>
      </c>
      <c r="B176" s="81"/>
      <c r="C176" s="84"/>
      <c r="D176" s="82"/>
      <c r="E176" s="83"/>
      <c r="F176" s="92"/>
      <c r="G176" s="92"/>
      <c r="H176" s="67">
        <f t="shared" si="4"/>
      </c>
      <c r="I176" s="85"/>
      <c r="J176" s="91"/>
    </row>
    <row r="177" spans="1:10" ht="12.75">
      <c r="A177" s="80">
        <f ca="1" t="shared" si="3"/>
      </c>
      <c r="B177" s="81"/>
      <c r="C177" s="84"/>
      <c r="D177" s="82"/>
      <c r="E177" s="83"/>
      <c r="F177" s="92"/>
      <c r="G177" s="92"/>
      <c r="H177" s="67">
        <f t="shared" si="4"/>
      </c>
      <c r="I177" s="85"/>
      <c r="J177" s="91"/>
    </row>
    <row r="178" spans="1:10" ht="12.75">
      <c r="A178" s="80">
        <f ca="1" t="shared" si="3"/>
      </c>
      <c r="B178" s="81"/>
      <c r="C178" s="84"/>
      <c r="D178" s="82"/>
      <c r="E178" s="83"/>
      <c r="F178" s="92"/>
      <c r="G178" s="92"/>
      <c r="H178" s="67">
        <f t="shared" si="4"/>
      </c>
      <c r="I178" s="85"/>
      <c r="J178" s="91"/>
    </row>
    <row r="179" spans="1:10" ht="12.75">
      <c r="A179" s="80">
        <f ca="1" t="shared" si="3"/>
      </c>
      <c r="B179" s="81"/>
      <c r="C179" s="84"/>
      <c r="D179" s="82"/>
      <c r="E179" s="83"/>
      <c r="F179" s="92"/>
      <c r="G179" s="92"/>
      <c r="H179" s="67">
        <f t="shared" si="4"/>
      </c>
      <c r="I179" s="85"/>
      <c r="J179" s="91"/>
    </row>
    <row r="180" spans="1:10" ht="12.75">
      <c r="A180" s="80">
        <f ca="1" t="shared" si="3"/>
      </c>
      <c r="B180" s="81"/>
      <c r="C180" s="84"/>
      <c r="D180" s="82"/>
      <c r="E180" s="83"/>
      <c r="F180" s="92"/>
      <c r="G180" s="92"/>
      <c r="H180" s="67">
        <f t="shared" si="4"/>
      </c>
      <c r="I180" s="85"/>
      <c r="J180" s="91"/>
    </row>
    <row r="181" spans="1:10" ht="12.75">
      <c r="A181" s="80">
        <f ca="1" t="shared" si="3"/>
      </c>
      <c r="B181" s="81"/>
      <c r="C181" s="84"/>
      <c r="D181" s="82"/>
      <c r="E181" s="83"/>
      <c r="F181" s="92"/>
      <c r="G181" s="92"/>
      <c r="H181" s="67">
        <f t="shared" si="4"/>
      </c>
      <c r="I181" s="85"/>
      <c r="J181" s="91"/>
    </row>
    <row r="182" spans="1:10" ht="12.75">
      <c r="A182" s="80">
        <f ca="1" t="shared" si="3"/>
      </c>
      <c r="B182" s="81"/>
      <c r="C182" s="84"/>
      <c r="D182" s="82"/>
      <c r="E182" s="83"/>
      <c r="F182" s="92"/>
      <c r="G182" s="92"/>
      <c r="H182" s="67">
        <f t="shared" si="4"/>
      </c>
      <c r="I182" s="85"/>
      <c r="J182" s="91"/>
    </row>
    <row r="183" spans="1:10" ht="12.75">
      <c r="A183" s="80">
        <f ca="1" t="shared" si="3"/>
      </c>
      <c r="B183" s="81"/>
      <c r="C183" s="84"/>
      <c r="D183" s="82"/>
      <c r="E183" s="83"/>
      <c r="F183" s="92"/>
      <c r="G183" s="92"/>
      <c r="H183" s="67">
        <f t="shared" si="4"/>
      </c>
      <c r="I183" s="85"/>
      <c r="J183" s="91"/>
    </row>
    <row r="184" spans="1:10" ht="12.75">
      <c r="A184" s="80">
        <f ca="1" t="shared" si="3"/>
      </c>
      <c r="B184" s="81"/>
      <c r="C184" s="84"/>
      <c r="D184" s="82"/>
      <c r="E184" s="83"/>
      <c r="F184" s="92"/>
      <c r="G184" s="92"/>
      <c r="H184" s="67">
        <f t="shared" si="4"/>
      </c>
      <c r="I184" s="85"/>
      <c r="J184" s="91"/>
    </row>
    <row r="185" spans="1:10" ht="12.75">
      <c r="A185" s="80">
        <f ca="1" t="shared" si="3"/>
      </c>
      <c r="B185" s="81"/>
      <c r="C185" s="84"/>
      <c r="D185" s="82"/>
      <c r="E185" s="83"/>
      <c r="F185" s="92"/>
      <c r="G185" s="92"/>
      <c r="H185" s="67">
        <f t="shared" si="4"/>
      </c>
      <c r="I185" s="85"/>
      <c r="J185" s="91"/>
    </row>
    <row r="186" spans="1:10" ht="12.75">
      <c r="A186" s="80">
        <f ca="1" t="shared" si="3"/>
      </c>
      <c r="B186" s="81"/>
      <c r="C186" s="84"/>
      <c r="D186" s="82"/>
      <c r="E186" s="83"/>
      <c r="F186" s="92"/>
      <c r="G186" s="92"/>
      <c r="H186" s="67">
        <f t="shared" si="4"/>
      </c>
      <c r="I186" s="85"/>
      <c r="J186" s="91"/>
    </row>
    <row r="187" spans="1:10" ht="12.75">
      <c r="A187" s="80">
        <f ca="1" t="shared" si="3"/>
      </c>
      <c r="B187" s="81"/>
      <c r="C187" s="84"/>
      <c r="D187" s="82"/>
      <c r="E187" s="83"/>
      <c r="F187" s="92"/>
      <c r="G187" s="92"/>
      <c r="H187" s="67">
        <f t="shared" si="4"/>
      </c>
      <c r="I187" s="85"/>
      <c r="J187" s="91"/>
    </row>
    <row r="188" spans="1:10" ht="12.75">
      <c r="A188" s="80">
        <f ca="1" t="shared" si="3"/>
      </c>
      <c r="B188" s="81"/>
      <c r="C188" s="84"/>
      <c r="D188" s="82"/>
      <c r="E188" s="83"/>
      <c r="F188" s="92"/>
      <c r="G188" s="92"/>
      <c r="H188" s="67">
        <f t="shared" si="4"/>
      </c>
      <c r="I188" s="85"/>
      <c r="J188" s="91"/>
    </row>
    <row r="189" spans="1:10" ht="12.75">
      <c r="A189" s="80">
        <f ca="1" t="shared" si="3"/>
      </c>
      <c r="B189" s="81"/>
      <c r="C189" s="84"/>
      <c r="D189" s="82"/>
      <c r="E189" s="83"/>
      <c r="F189" s="92"/>
      <c r="G189" s="92"/>
      <c r="H189" s="67">
        <f t="shared" si="4"/>
      </c>
      <c r="I189" s="85"/>
      <c r="J189" s="91"/>
    </row>
    <row r="190" spans="1:10" ht="12.75">
      <c r="A190" s="80">
        <f ca="1" t="shared" si="3"/>
      </c>
      <c r="B190" s="81"/>
      <c r="C190" s="84"/>
      <c r="D190" s="82"/>
      <c r="E190" s="83"/>
      <c r="F190" s="92"/>
      <c r="G190" s="92"/>
      <c r="H190" s="67">
        <f t="shared" si="4"/>
      </c>
      <c r="I190" s="85"/>
      <c r="J190" s="91"/>
    </row>
    <row r="191" spans="1:10" ht="12.75">
      <c r="A191" s="80">
        <f ca="1" t="shared" si="3"/>
      </c>
      <c r="B191" s="81"/>
      <c r="C191" s="84"/>
      <c r="D191" s="82"/>
      <c r="E191" s="83"/>
      <c r="F191" s="92"/>
      <c r="G191" s="92"/>
      <c r="H191" s="67">
        <f t="shared" si="4"/>
      </c>
      <c r="I191" s="85"/>
      <c r="J191" s="91"/>
    </row>
    <row r="192" spans="1:10" ht="12.75">
      <c r="A192" s="80">
        <f ca="1" t="shared" si="3"/>
      </c>
      <c r="B192" s="81"/>
      <c r="C192" s="84"/>
      <c r="D192" s="82"/>
      <c r="E192" s="83"/>
      <c r="F192" s="92"/>
      <c r="G192" s="92"/>
      <c r="H192" s="67">
        <f t="shared" si="4"/>
      </c>
      <c r="I192" s="85"/>
      <c r="J192" s="91"/>
    </row>
    <row r="193" spans="1:10" ht="12.75">
      <c r="A193" s="80">
        <f ca="1" t="shared" si="3"/>
      </c>
      <c r="B193" s="81"/>
      <c r="C193" s="84"/>
      <c r="D193" s="82"/>
      <c r="E193" s="83"/>
      <c r="F193" s="92"/>
      <c r="G193" s="92"/>
      <c r="H193" s="67">
        <f t="shared" si="4"/>
      </c>
      <c r="I193" s="85"/>
      <c r="J193" s="91"/>
    </row>
    <row r="194" spans="1:10" ht="12.75">
      <c r="A194" s="80">
        <f ca="1" t="shared" si="3"/>
      </c>
      <c r="B194" s="81"/>
      <c r="C194" s="84"/>
      <c r="D194" s="82"/>
      <c r="E194" s="83"/>
      <c r="F194" s="92"/>
      <c r="G194" s="92"/>
      <c r="H194" s="67">
        <f t="shared" si="4"/>
      </c>
      <c r="I194" s="85"/>
      <c r="J194" s="91"/>
    </row>
    <row r="195" spans="1:10" ht="12.75">
      <c r="A195" s="80">
        <f ca="1" t="shared" si="3"/>
      </c>
      <c r="B195" s="81"/>
      <c r="C195" s="84"/>
      <c r="D195" s="82"/>
      <c r="E195" s="83"/>
      <c r="F195" s="92"/>
      <c r="G195" s="92"/>
      <c r="H195" s="67">
        <f t="shared" si="4"/>
      </c>
      <c r="I195" s="85"/>
      <c r="J195" s="91"/>
    </row>
    <row r="196" spans="1:10" ht="12.75">
      <c r="A196" s="80">
        <f ca="1" t="shared" si="3"/>
      </c>
      <c r="B196" s="81"/>
      <c r="C196" s="84"/>
      <c r="D196" s="82"/>
      <c r="E196" s="83"/>
      <c r="F196" s="92"/>
      <c r="G196" s="92"/>
      <c r="H196" s="67">
        <f t="shared" si="4"/>
      </c>
      <c r="I196" s="85"/>
      <c r="J196" s="91"/>
    </row>
    <row r="197" spans="1:10" ht="12.75">
      <c r="A197" s="80">
        <f ca="1" t="shared" si="3"/>
      </c>
      <c r="B197" s="81"/>
      <c r="C197" s="84"/>
      <c r="D197" s="82"/>
      <c r="E197" s="83"/>
      <c r="F197" s="92"/>
      <c r="G197" s="92"/>
      <c r="H197" s="67">
        <f t="shared" si="4"/>
      </c>
      <c r="I197" s="85"/>
      <c r="J197" s="91"/>
    </row>
    <row r="198" spans="1:10" ht="12.75">
      <c r="A198" s="80">
        <f ca="1" t="shared" si="3"/>
      </c>
      <c r="B198" s="81"/>
      <c r="C198" s="84"/>
      <c r="D198" s="82"/>
      <c r="E198" s="83"/>
      <c r="F198" s="92"/>
      <c r="G198" s="92"/>
      <c r="H198" s="67">
        <f t="shared" si="4"/>
      </c>
      <c r="I198" s="85"/>
      <c r="J198" s="91"/>
    </row>
  </sheetData>
  <sheetProtection password="C764" sheet="1"/>
  <mergeCells count="2">
    <mergeCell ref="A1:I1"/>
    <mergeCell ref="D7:G7"/>
  </mergeCells>
  <conditionalFormatting sqref="I28:I32 I34:I37 I39:I43 I24:I26 I45:I198 B83:C198 E83:E198 C24:C82">
    <cfRule type="cellIs" priority="15" dxfId="8" operator="notEqual" stopIfTrue="1">
      <formula>""</formula>
    </cfRule>
  </conditionalFormatting>
  <conditionalFormatting sqref="C15:C23 D83:D198">
    <cfRule type="cellIs" priority="14" dxfId="8" operator="notEqual" stopIfTrue="1">
      <formula>""</formula>
    </cfRule>
  </conditionalFormatting>
  <conditionalFormatting sqref="I15:I23">
    <cfRule type="cellIs" priority="13" dxfId="8" operator="notEqual" stopIfTrue="1">
      <formula>""</formula>
    </cfRule>
  </conditionalFormatting>
  <conditionalFormatting sqref="H7">
    <cfRule type="cellIs" priority="90" dxfId="11" operator="equal" stopIfTrue="1">
      <formula>0</formula>
    </cfRule>
    <cfRule type="cellIs" priority="91" dxfId="10" operator="lessThan" stopIfTrue="1">
      <formula>'Oneri sicurezza'!#REF!</formula>
    </cfRule>
    <cfRule type="cellIs" priority="92" dxfId="9" operator="greaterThanOrEqual" stopIfTrue="1">
      <formula>'Oneri sicurezza'!#REF!</formula>
    </cfRule>
  </conditionalFormatting>
  <conditionalFormatting sqref="F83:G198">
    <cfRule type="cellIs" priority="9" dxfId="8" operator="notEqual" stopIfTrue="1">
      <formula>""</formula>
    </cfRule>
  </conditionalFormatting>
  <conditionalFormatting sqref="D15:D16">
    <cfRule type="expression" priority="6" dxfId="7" stopIfTrue="1">
      <formula>I15="1"</formula>
    </cfRule>
    <cfRule type="expression" priority="7" dxfId="6" stopIfTrue="1">
      <formula>I15="2"</formula>
    </cfRule>
    <cfRule type="expression" priority="8" dxfId="0" stopIfTrue="1">
      <formula>F15&lt;0</formula>
    </cfRule>
  </conditionalFormatting>
  <conditionalFormatting sqref="E15:E16">
    <cfRule type="expression" priority="5" dxfId="0" stopIfTrue="1">
      <formula>F15&lt;0</formula>
    </cfRule>
  </conditionalFormatting>
  <conditionalFormatting sqref="F15:F16">
    <cfRule type="expression" priority="2" dxfId="219" stopIfTrue="1">
      <formula>K15="1"</formula>
    </cfRule>
    <cfRule type="expression" priority="3" dxfId="220" stopIfTrue="1">
      <formula>K15="3"</formula>
    </cfRule>
    <cfRule type="expression" priority="4" dxfId="0" stopIfTrue="1">
      <formula>F15&lt;0</formula>
    </cfRule>
  </conditionalFormatting>
  <conditionalFormatting sqref="G15:G16">
    <cfRule type="expression" priority="1" dxfId="0" stopIfTrue="1">
      <formula>'Oneri sicurezza'!#REF!&lt;0</formula>
    </cfRule>
  </conditionalFormatting>
  <dataValidations count="1">
    <dataValidation type="custom" allowBlank="1" showInputMessage="1" showErrorMessage="1" errorTitle="Attenzione!" error="Importo con solo 2 (due) posizioni decimali!!!" sqref="F15:G65536">
      <formula1>F15=ROUND(F15,2)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32" customWidth="1"/>
    <col min="2" max="2" width="23.421875" style="32" customWidth="1"/>
    <col min="3" max="5" width="11.421875" style="32" customWidth="1"/>
    <col min="6" max="6" width="45.28125" style="32" bestFit="1" customWidth="1"/>
    <col min="7" max="7" width="49.28125" style="32" bestFit="1" customWidth="1"/>
    <col min="8" max="16384" width="11.421875" style="32" customWidth="1"/>
  </cols>
  <sheetData>
    <row r="1" spans="1:2" ht="15.75">
      <c r="A1" s="34" t="s">
        <v>209</v>
      </c>
      <c r="B1" s="34" t="s">
        <v>0</v>
      </c>
    </row>
    <row r="2" spans="1:2" ht="15.75">
      <c r="A2" s="35"/>
      <c r="B2" s="35"/>
    </row>
    <row r="3" spans="1:2" ht="12.75">
      <c r="A3" s="36" t="s">
        <v>7</v>
      </c>
      <c r="B3" s="36" t="s">
        <v>2</v>
      </c>
    </row>
    <row r="4" spans="1:2" ht="12.75">
      <c r="A4" s="37" t="s">
        <v>15</v>
      </c>
      <c r="B4" s="37" t="s">
        <v>5</v>
      </c>
    </row>
    <row r="5" spans="1:7" ht="15">
      <c r="A5" s="37" t="s">
        <v>12</v>
      </c>
      <c r="B5" s="37" t="s">
        <v>8</v>
      </c>
      <c r="F5" s="33" t="s">
        <v>3</v>
      </c>
      <c r="G5" s="32" t="s">
        <v>23</v>
      </c>
    </row>
    <row r="6" spans="1:7" ht="15">
      <c r="A6" s="37" t="s">
        <v>210</v>
      </c>
      <c r="B6" s="37" t="s">
        <v>211</v>
      </c>
      <c r="F6" s="33" t="s">
        <v>6</v>
      </c>
      <c r="G6" s="32" t="s">
        <v>26</v>
      </c>
    </row>
    <row r="7" spans="1:7" ht="15">
      <c r="A7" s="37" t="s">
        <v>56</v>
      </c>
      <c r="B7" s="37" t="s">
        <v>13</v>
      </c>
      <c r="F7" s="33" t="s">
        <v>9</v>
      </c>
      <c r="G7" s="32" t="s">
        <v>29</v>
      </c>
    </row>
    <row r="8" spans="1:7" ht="15">
      <c r="A8" s="37" t="s">
        <v>1</v>
      </c>
      <c r="B8" s="37" t="s">
        <v>16</v>
      </c>
      <c r="F8" s="33" t="s">
        <v>11</v>
      </c>
      <c r="G8" s="32" t="s">
        <v>32</v>
      </c>
    </row>
    <row r="9" spans="1:7" ht="15">
      <c r="A9" s="37" t="s">
        <v>19</v>
      </c>
      <c r="B9" s="37" t="s">
        <v>18</v>
      </c>
      <c r="F9" s="33" t="s">
        <v>14</v>
      </c>
      <c r="G9" s="32" t="s">
        <v>35</v>
      </c>
    </row>
    <row r="10" spans="1:2" ht="12.75">
      <c r="A10" s="37" t="s">
        <v>21</v>
      </c>
      <c r="B10" s="37" t="s">
        <v>20</v>
      </c>
    </row>
    <row r="11" spans="1:2" ht="12.75">
      <c r="A11" s="37" t="s">
        <v>131</v>
      </c>
      <c r="B11" s="37" t="s">
        <v>22</v>
      </c>
    </row>
    <row r="12" spans="1:2" ht="12.75">
      <c r="A12" s="37" t="s">
        <v>27</v>
      </c>
      <c r="B12" s="37" t="s">
        <v>25</v>
      </c>
    </row>
    <row r="13" spans="1:2" ht="12.75">
      <c r="A13" s="37" t="s">
        <v>30</v>
      </c>
      <c r="B13" s="37" t="s">
        <v>28</v>
      </c>
    </row>
    <row r="14" spans="1:2" ht="12.75">
      <c r="A14" s="37" t="s">
        <v>24</v>
      </c>
      <c r="B14" s="37" t="s">
        <v>31</v>
      </c>
    </row>
    <row r="15" spans="1:2" ht="12.75">
      <c r="A15" s="37" t="s">
        <v>33</v>
      </c>
      <c r="B15" s="37" t="s">
        <v>34</v>
      </c>
    </row>
    <row r="16" spans="1:2" ht="12.75">
      <c r="A16" s="37" t="s">
        <v>72</v>
      </c>
      <c r="B16" s="37" t="s">
        <v>37</v>
      </c>
    </row>
    <row r="17" spans="1:2" ht="12.75">
      <c r="A17" s="37" t="s">
        <v>212</v>
      </c>
      <c r="B17" s="37" t="s">
        <v>213</v>
      </c>
    </row>
    <row r="18" spans="1:2" ht="12.75">
      <c r="A18" s="37" t="s">
        <v>48</v>
      </c>
      <c r="B18" s="37" t="s">
        <v>39</v>
      </c>
    </row>
    <row r="19" spans="1:2" ht="12.75">
      <c r="A19" s="37" t="s">
        <v>148</v>
      </c>
      <c r="B19" s="37" t="s">
        <v>40</v>
      </c>
    </row>
    <row r="20" spans="1:2" ht="12.75">
      <c r="A20" s="37" t="s">
        <v>65</v>
      </c>
      <c r="B20" s="37" t="s">
        <v>42</v>
      </c>
    </row>
    <row r="21" spans="1:2" ht="12.75">
      <c r="A21" s="37" t="s">
        <v>67</v>
      </c>
      <c r="B21" s="37" t="s">
        <v>43</v>
      </c>
    </row>
    <row r="22" spans="1:2" ht="12.75">
      <c r="A22" s="37" t="s">
        <v>184</v>
      </c>
      <c r="B22" s="37" t="s">
        <v>45</v>
      </c>
    </row>
    <row r="23" spans="1:2" ht="12.75">
      <c r="A23" s="37" t="s">
        <v>68</v>
      </c>
      <c r="B23" s="37" t="s">
        <v>47</v>
      </c>
    </row>
    <row r="24" spans="1:2" ht="12.75">
      <c r="A24" s="37" t="s">
        <v>70</v>
      </c>
      <c r="B24" s="37" t="s">
        <v>49</v>
      </c>
    </row>
    <row r="25" spans="1:2" ht="12.75">
      <c r="A25" s="37" t="s">
        <v>63</v>
      </c>
      <c r="B25" s="37" t="s">
        <v>51</v>
      </c>
    </row>
    <row r="26" spans="1:2" ht="12.75">
      <c r="A26" s="37" t="s">
        <v>214</v>
      </c>
      <c r="B26" s="37" t="s">
        <v>215</v>
      </c>
    </row>
    <row r="27" spans="1:2" ht="12.75">
      <c r="A27" s="37" t="s">
        <v>216</v>
      </c>
      <c r="B27" s="37" t="s">
        <v>217</v>
      </c>
    </row>
    <row r="28" spans="1:2" ht="12.75">
      <c r="A28" s="37" t="s">
        <v>218</v>
      </c>
      <c r="B28" s="37" t="s">
        <v>54</v>
      </c>
    </row>
    <row r="29" spans="1:2" ht="12.75">
      <c r="A29" s="37" t="s">
        <v>219</v>
      </c>
      <c r="B29" s="37" t="s">
        <v>220</v>
      </c>
    </row>
    <row r="30" spans="1:2" ht="12.75">
      <c r="A30" s="37" t="s">
        <v>180</v>
      </c>
      <c r="B30" s="37" t="s">
        <v>57</v>
      </c>
    </row>
    <row r="31" spans="1:2" ht="12.75">
      <c r="A31" s="37" t="s">
        <v>112</v>
      </c>
      <c r="B31" s="37" t="s">
        <v>59</v>
      </c>
    </row>
    <row r="32" spans="1:2" ht="12.75">
      <c r="A32" s="37" t="s">
        <v>122</v>
      </c>
      <c r="B32" s="37" t="s">
        <v>61</v>
      </c>
    </row>
    <row r="33" spans="1:2" ht="12.75">
      <c r="A33" s="37" t="s">
        <v>196</v>
      </c>
      <c r="B33" s="37" t="s">
        <v>62</v>
      </c>
    </row>
    <row r="34" spans="1:2" ht="12.75">
      <c r="A34" s="37" t="s">
        <v>46</v>
      </c>
      <c r="B34" s="37" t="s">
        <v>64</v>
      </c>
    </row>
    <row r="35" spans="1:2" ht="12.75">
      <c r="A35" s="37" t="s">
        <v>221</v>
      </c>
      <c r="B35" s="37" t="s">
        <v>66</v>
      </c>
    </row>
    <row r="36" spans="1:2" ht="12.75">
      <c r="A36" s="37" t="s">
        <v>50</v>
      </c>
      <c r="B36" s="37" t="s">
        <v>50</v>
      </c>
    </row>
    <row r="37" spans="1:2" ht="12.75">
      <c r="A37" s="37" t="s">
        <v>52</v>
      </c>
      <c r="B37" s="37" t="s">
        <v>69</v>
      </c>
    </row>
    <row r="38" spans="1:2" ht="12.75">
      <c r="A38" s="37" t="s">
        <v>53</v>
      </c>
      <c r="B38" s="37" t="s">
        <v>71</v>
      </c>
    </row>
    <row r="39" spans="1:2" ht="12.75">
      <c r="A39" s="37" t="s">
        <v>206</v>
      </c>
      <c r="B39" s="37" t="s">
        <v>73</v>
      </c>
    </row>
    <row r="40" spans="1:2" ht="12.75">
      <c r="A40" s="37" t="s">
        <v>81</v>
      </c>
      <c r="B40" s="37" t="s">
        <v>74</v>
      </c>
    </row>
    <row r="41" spans="1:2" ht="12.75">
      <c r="A41" s="37" t="s">
        <v>10</v>
      </c>
      <c r="B41" s="37" t="s">
        <v>75</v>
      </c>
    </row>
    <row r="42" spans="1:2" ht="12.75">
      <c r="A42" s="37" t="s">
        <v>78</v>
      </c>
      <c r="B42" s="37" t="s">
        <v>77</v>
      </c>
    </row>
    <row r="43" spans="1:2" ht="12.75">
      <c r="A43" s="37" t="s">
        <v>85</v>
      </c>
      <c r="B43" s="37" t="s">
        <v>79</v>
      </c>
    </row>
    <row r="44" spans="1:2" ht="12.75">
      <c r="A44" s="37" t="s">
        <v>80</v>
      </c>
      <c r="B44" s="37" t="s">
        <v>80</v>
      </c>
    </row>
    <row r="45" spans="1:2" ht="12.75">
      <c r="A45" s="37" t="s">
        <v>76</v>
      </c>
      <c r="B45" s="37" t="s">
        <v>82</v>
      </c>
    </row>
    <row r="46" spans="1:2" ht="12.75">
      <c r="A46" s="37" t="s">
        <v>83</v>
      </c>
      <c r="B46" s="37" t="s">
        <v>84</v>
      </c>
    </row>
    <row r="47" spans="1:2" ht="12.75">
      <c r="A47" s="37" t="s">
        <v>87</v>
      </c>
      <c r="B47" s="37" t="s">
        <v>86</v>
      </c>
    </row>
    <row r="48" spans="1:2" ht="12.75">
      <c r="A48" s="37" t="s">
        <v>222</v>
      </c>
      <c r="B48" s="37" t="s">
        <v>223</v>
      </c>
    </row>
    <row r="49" spans="1:2" ht="12.75">
      <c r="A49" s="37" t="s">
        <v>224</v>
      </c>
      <c r="B49" s="37" t="s">
        <v>88</v>
      </c>
    </row>
    <row r="50" spans="1:2" ht="12.75">
      <c r="A50" s="37" t="s">
        <v>41</v>
      </c>
      <c r="B50" s="37" t="s">
        <v>89</v>
      </c>
    </row>
    <row r="51" spans="1:2" ht="12.75">
      <c r="A51" s="37" t="s">
        <v>90</v>
      </c>
      <c r="B51" s="37" t="s">
        <v>91</v>
      </c>
    </row>
    <row r="52" spans="1:2" ht="12.75">
      <c r="A52" s="37" t="s">
        <v>92</v>
      </c>
      <c r="B52" s="37" t="s">
        <v>93</v>
      </c>
    </row>
    <row r="53" spans="1:2" ht="12.75">
      <c r="A53" s="37" t="s">
        <v>96</v>
      </c>
      <c r="B53" s="37" t="s">
        <v>95</v>
      </c>
    </row>
    <row r="54" spans="1:2" ht="12.75">
      <c r="A54" s="37" t="s">
        <v>94</v>
      </c>
      <c r="B54" s="37" t="s">
        <v>97</v>
      </c>
    </row>
    <row r="55" spans="1:2" ht="12.75">
      <c r="A55" s="37" t="s">
        <v>202</v>
      </c>
      <c r="B55" s="37" t="s">
        <v>99</v>
      </c>
    </row>
    <row r="56" spans="1:2" ht="12.75">
      <c r="A56" s="37" t="s">
        <v>98</v>
      </c>
      <c r="B56" s="37" t="s">
        <v>101</v>
      </c>
    </row>
    <row r="57" spans="1:2" ht="12.75">
      <c r="A57" s="37" t="s">
        <v>100</v>
      </c>
      <c r="B57" s="37" t="s">
        <v>103</v>
      </c>
    </row>
    <row r="58" spans="1:2" ht="12.75">
      <c r="A58" s="37" t="s">
        <v>106</v>
      </c>
      <c r="B58" s="37" t="s">
        <v>105</v>
      </c>
    </row>
    <row r="59" spans="1:2" ht="12.75">
      <c r="A59" s="37" t="s">
        <v>108</v>
      </c>
      <c r="B59" s="37" t="s">
        <v>107</v>
      </c>
    </row>
    <row r="60" spans="1:2" ht="12.75">
      <c r="A60" s="37" t="s">
        <v>110</v>
      </c>
      <c r="B60" s="37" t="s">
        <v>109</v>
      </c>
    </row>
    <row r="61" spans="1:2" ht="12.75">
      <c r="A61" s="37" t="s">
        <v>204</v>
      </c>
      <c r="B61" s="37" t="s">
        <v>111</v>
      </c>
    </row>
    <row r="62" spans="1:2" ht="12.75">
      <c r="A62" s="37" t="s">
        <v>38</v>
      </c>
      <c r="B62" s="37" t="s">
        <v>113</v>
      </c>
    </row>
    <row r="63" spans="1:2" ht="12.75">
      <c r="A63" s="37" t="s">
        <v>17</v>
      </c>
      <c r="B63" s="37" t="s">
        <v>115</v>
      </c>
    </row>
    <row r="64" spans="1:2" ht="12.75">
      <c r="A64" s="37" t="s">
        <v>165</v>
      </c>
      <c r="B64" s="37" t="s">
        <v>117</v>
      </c>
    </row>
    <row r="65" spans="1:2" ht="12.75">
      <c r="A65" s="37" t="s">
        <v>118</v>
      </c>
      <c r="B65" s="37" t="s">
        <v>119</v>
      </c>
    </row>
    <row r="66" spans="1:2" ht="12.75">
      <c r="A66" s="37" t="s">
        <v>120</v>
      </c>
      <c r="B66" s="37" t="s">
        <v>121</v>
      </c>
    </row>
    <row r="67" spans="1:2" ht="12.75">
      <c r="A67" s="37" t="s">
        <v>123</v>
      </c>
      <c r="B67" s="37" t="s">
        <v>123</v>
      </c>
    </row>
    <row r="68" spans="1:2" ht="12.75">
      <c r="A68" s="37" t="s">
        <v>200</v>
      </c>
      <c r="B68" s="37" t="s">
        <v>125</v>
      </c>
    </row>
    <row r="69" spans="1:2" ht="12.75">
      <c r="A69" s="37" t="s">
        <v>36</v>
      </c>
      <c r="B69" s="37" t="s">
        <v>127</v>
      </c>
    </row>
    <row r="70" spans="1:2" ht="12.75">
      <c r="A70" s="37" t="s">
        <v>129</v>
      </c>
      <c r="B70" s="37" t="s">
        <v>128</v>
      </c>
    </row>
    <row r="71" spans="1:2" ht="12.75">
      <c r="A71" s="37" t="s">
        <v>133</v>
      </c>
      <c r="B71" s="37" t="s">
        <v>130</v>
      </c>
    </row>
    <row r="72" spans="1:2" ht="12.75">
      <c r="A72" s="37" t="s">
        <v>135</v>
      </c>
      <c r="B72" s="37" t="s">
        <v>132</v>
      </c>
    </row>
    <row r="73" spans="1:2" ht="12.75">
      <c r="A73" s="37" t="s">
        <v>138</v>
      </c>
      <c r="B73" s="37" t="s">
        <v>134</v>
      </c>
    </row>
    <row r="74" spans="1:2" ht="12.75">
      <c r="A74" s="37" t="s">
        <v>136</v>
      </c>
      <c r="B74" s="37" t="s">
        <v>225</v>
      </c>
    </row>
    <row r="75" spans="1:2" ht="12.75">
      <c r="A75" s="37" t="s">
        <v>142</v>
      </c>
      <c r="B75" s="37" t="s">
        <v>137</v>
      </c>
    </row>
    <row r="76" spans="1:2" ht="12.75">
      <c r="A76" s="37" t="s">
        <v>140</v>
      </c>
      <c r="B76" s="37" t="s">
        <v>139</v>
      </c>
    </row>
    <row r="77" spans="1:2" ht="12.75">
      <c r="A77" s="37" t="s">
        <v>102</v>
      </c>
      <c r="B77" s="37" t="s">
        <v>141</v>
      </c>
    </row>
    <row r="78" spans="1:2" ht="12.75">
      <c r="A78" s="37" t="s">
        <v>144</v>
      </c>
      <c r="B78" s="37" t="s">
        <v>143</v>
      </c>
    </row>
    <row r="79" spans="1:2" ht="12.75">
      <c r="A79" s="37" t="s">
        <v>155</v>
      </c>
      <c r="B79" s="37" t="s">
        <v>226</v>
      </c>
    </row>
    <row r="80" spans="1:2" ht="12.75">
      <c r="A80" s="37" t="s">
        <v>157</v>
      </c>
      <c r="B80" s="37" t="s">
        <v>227</v>
      </c>
    </row>
    <row r="81" spans="1:2" ht="12.75">
      <c r="A81" s="37" t="s">
        <v>159</v>
      </c>
      <c r="B81" s="37" t="s">
        <v>228</v>
      </c>
    </row>
    <row r="82" spans="1:2" ht="12.75">
      <c r="A82" s="37" t="s">
        <v>162</v>
      </c>
      <c r="B82" s="37" t="s">
        <v>229</v>
      </c>
    </row>
    <row r="83" spans="1:2" ht="12.75">
      <c r="A83" s="37" t="s">
        <v>161</v>
      </c>
      <c r="B83" s="37" t="s">
        <v>230</v>
      </c>
    </row>
    <row r="84" spans="1:2" ht="12.75">
      <c r="A84" s="37" t="s">
        <v>164</v>
      </c>
      <c r="B84" s="37" t="s">
        <v>231</v>
      </c>
    </row>
    <row r="85" spans="1:2" ht="12.75">
      <c r="A85" s="37" t="s">
        <v>146</v>
      </c>
      <c r="B85" s="37" t="s">
        <v>145</v>
      </c>
    </row>
    <row r="86" spans="1:2" ht="12.75">
      <c r="A86" s="37" t="s">
        <v>58</v>
      </c>
      <c r="B86" s="37" t="s">
        <v>147</v>
      </c>
    </row>
    <row r="87" spans="1:2" ht="12.75">
      <c r="A87" s="37" t="s">
        <v>60</v>
      </c>
      <c r="B87" s="37" t="s">
        <v>232</v>
      </c>
    </row>
    <row r="88" spans="1:2" ht="12.75">
      <c r="A88" s="37" t="s">
        <v>149</v>
      </c>
      <c r="B88" s="37" t="s">
        <v>156</v>
      </c>
    </row>
    <row r="89" spans="1:2" ht="12.75">
      <c r="A89" s="37" t="s">
        <v>150</v>
      </c>
      <c r="B89" s="37" t="s">
        <v>158</v>
      </c>
    </row>
    <row r="90" spans="1:2" ht="12.75">
      <c r="A90" s="37" t="s">
        <v>104</v>
      </c>
      <c r="B90" s="37" t="s">
        <v>160</v>
      </c>
    </row>
    <row r="91" spans="1:2" ht="12.75">
      <c r="A91" s="37" t="s">
        <v>233</v>
      </c>
      <c r="B91" s="37" t="s">
        <v>234</v>
      </c>
    </row>
    <row r="92" spans="1:2" ht="12.75">
      <c r="A92" s="37" t="s">
        <v>235</v>
      </c>
      <c r="B92" s="37" t="s">
        <v>236</v>
      </c>
    </row>
    <row r="93" spans="1:2" ht="12.75">
      <c r="A93" s="37" t="s">
        <v>153</v>
      </c>
      <c r="B93" s="37" t="s">
        <v>163</v>
      </c>
    </row>
    <row r="94" spans="1:2" ht="12.75">
      <c r="A94" s="37" t="s">
        <v>154</v>
      </c>
      <c r="B94" s="37" t="s">
        <v>166</v>
      </c>
    </row>
    <row r="95" spans="1:2" ht="12.75">
      <c r="A95" s="37" t="s">
        <v>151</v>
      </c>
      <c r="B95" s="37" t="s">
        <v>168</v>
      </c>
    </row>
    <row r="96" spans="1:2" ht="12.75">
      <c r="A96" s="37" t="s">
        <v>152</v>
      </c>
      <c r="B96" s="37" t="s">
        <v>170</v>
      </c>
    </row>
    <row r="97" spans="1:2" ht="12.75">
      <c r="A97" s="37" t="s">
        <v>169</v>
      </c>
      <c r="B97" s="37" t="s">
        <v>172</v>
      </c>
    </row>
    <row r="98" spans="1:2" ht="12.75">
      <c r="A98" s="37" t="s">
        <v>173</v>
      </c>
      <c r="B98" s="37" t="s">
        <v>174</v>
      </c>
    </row>
    <row r="99" spans="1:2" ht="12.75">
      <c r="A99" s="37" t="s">
        <v>175</v>
      </c>
      <c r="B99" s="37" t="s">
        <v>176</v>
      </c>
    </row>
    <row r="100" spans="1:2" ht="12.75">
      <c r="A100" s="37" t="s">
        <v>237</v>
      </c>
      <c r="B100" s="37" t="s">
        <v>238</v>
      </c>
    </row>
    <row r="101" spans="1:2" ht="12.75">
      <c r="A101" s="37" t="s">
        <v>178</v>
      </c>
      <c r="B101" s="37" t="s">
        <v>179</v>
      </c>
    </row>
    <row r="102" spans="1:2" ht="12.75">
      <c r="A102" s="37" t="s">
        <v>177</v>
      </c>
      <c r="B102" s="37" t="s">
        <v>181</v>
      </c>
    </row>
    <row r="103" spans="1:2" ht="12.75">
      <c r="A103" s="37" t="s">
        <v>239</v>
      </c>
      <c r="B103" s="37" t="s">
        <v>182</v>
      </c>
    </row>
    <row r="104" spans="1:2" ht="12.75">
      <c r="A104" s="37" t="s">
        <v>183</v>
      </c>
      <c r="B104" s="37" t="s">
        <v>240</v>
      </c>
    </row>
    <row r="105" spans="1:2" ht="12.75">
      <c r="A105" s="37" t="s">
        <v>171</v>
      </c>
      <c r="B105" s="37" t="s">
        <v>185</v>
      </c>
    </row>
    <row r="106" spans="1:2" ht="12.75">
      <c r="A106" s="37" t="s">
        <v>186</v>
      </c>
      <c r="B106" s="37" t="s">
        <v>187</v>
      </c>
    </row>
    <row r="107" spans="1:2" ht="12.75">
      <c r="A107" s="37" t="s">
        <v>124</v>
      </c>
      <c r="B107" s="37" t="s">
        <v>188</v>
      </c>
    </row>
    <row r="108" spans="1:2" ht="12.75">
      <c r="A108" s="37" t="s">
        <v>126</v>
      </c>
      <c r="B108" s="37" t="s">
        <v>190</v>
      </c>
    </row>
    <row r="109" spans="1:2" ht="12.75">
      <c r="A109" s="37" t="s">
        <v>116</v>
      </c>
      <c r="B109" s="37" t="s">
        <v>192</v>
      </c>
    </row>
    <row r="110" spans="1:2" ht="12.75">
      <c r="A110" s="37" t="s">
        <v>4</v>
      </c>
      <c r="B110" s="37" t="s">
        <v>193</v>
      </c>
    </row>
    <row r="111" spans="1:2" ht="12.75">
      <c r="A111" s="37" t="s">
        <v>55</v>
      </c>
      <c r="B111" s="37" t="s">
        <v>195</v>
      </c>
    </row>
    <row r="112" spans="1:2" ht="12.75">
      <c r="A112" s="37" t="s">
        <v>194</v>
      </c>
      <c r="B112" s="37" t="s">
        <v>197</v>
      </c>
    </row>
    <row r="113" spans="1:2" ht="12.75">
      <c r="A113" s="37" t="s">
        <v>189</v>
      </c>
      <c r="B113" s="37" t="s">
        <v>199</v>
      </c>
    </row>
    <row r="114" spans="1:2" ht="12.75">
      <c r="A114" s="37" t="s">
        <v>44</v>
      </c>
      <c r="B114" s="37" t="s">
        <v>201</v>
      </c>
    </row>
    <row r="115" spans="1:2" ht="12.75">
      <c r="A115" s="37" t="s">
        <v>198</v>
      </c>
      <c r="B115" s="37" t="s">
        <v>203</v>
      </c>
    </row>
    <row r="116" spans="1:2" ht="12.75">
      <c r="A116" s="37" t="s">
        <v>114</v>
      </c>
      <c r="B116" s="37" t="s">
        <v>205</v>
      </c>
    </row>
    <row r="117" spans="1:2" ht="12.75">
      <c r="A117" s="37" t="s">
        <v>191</v>
      </c>
      <c r="B117" s="37" t="s">
        <v>207</v>
      </c>
    </row>
    <row r="118" spans="1:2" ht="12.75">
      <c r="A118" s="37" t="s">
        <v>167</v>
      </c>
      <c r="B118" s="37" t="s">
        <v>208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Roberto Giordani</cp:lastModifiedBy>
  <cp:lastPrinted>2016-03-23T09:30:50Z</cp:lastPrinted>
  <dcterms:created xsi:type="dcterms:W3CDTF">2015-08-21T12:23:01Z</dcterms:created>
  <dcterms:modified xsi:type="dcterms:W3CDTF">2016-03-23T10:33:43Z</dcterms:modified>
  <cp:category/>
  <cp:version/>
  <cp:contentType/>
  <cp:contentStatus/>
</cp:coreProperties>
</file>