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/>
  <mc:AlternateContent xmlns:mc="http://schemas.openxmlformats.org/markup-compatibility/2006">
    <mc:Choice Requires="x15">
      <x15ac:absPath xmlns:x15ac="http://schemas.microsoft.com/office/spreadsheetml/2010/11/ac" url="G:\07_GA\2018\FV 026 Protezione civile_RCA veicoli\16 CHIARIMENTI\"/>
    </mc:Choice>
  </mc:AlternateContent>
  <bookViews>
    <workbookView xWindow="0" yWindow="0" windowWidth="20160" windowHeight="9315" activeTab="1"/>
  </bookViews>
  <sheets>
    <sheet name="1151300900003" sheetId="1" r:id="rId1"/>
    <sheet name="S_P-1151300900003" sheetId="2" r:id="rId2"/>
  </sheets>
  <definedNames>
    <definedName name="_xlnm._FilterDatabase" localSheetId="0" hidden="1">'1151300900003'!$A$1:$N$151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1" i="1" l="1"/>
  <c r="J151" i="1"/>
  <c r="J21" i="2" s="1"/>
  <c r="K151" i="1"/>
  <c r="L151" i="1"/>
  <c r="M151" i="1"/>
  <c r="N151" i="1"/>
  <c r="H151" i="1"/>
  <c r="J20" i="2"/>
  <c r="L7" i="2" l="1"/>
  <c r="L3" i="2"/>
  <c r="L4" i="2"/>
  <c r="L5" i="2"/>
  <c r="L6" i="2"/>
  <c r="L2" i="2"/>
  <c r="G7" i="2"/>
  <c r="G19" i="2"/>
  <c r="G17" i="2"/>
  <c r="F19" i="2"/>
  <c r="E7" i="2"/>
  <c r="N18" i="1" l="1"/>
  <c r="K24" i="1"/>
  <c r="N24" i="1" s="1"/>
  <c r="K25" i="1"/>
  <c r="N25" i="1" s="1"/>
  <c r="K26" i="1"/>
  <c r="N26" i="1" s="1"/>
  <c r="K27" i="1"/>
  <c r="N27" i="1" s="1"/>
  <c r="K28" i="1"/>
  <c r="N28" i="1" s="1"/>
  <c r="K29" i="1"/>
  <c r="N29" i="1" s="1"/>
  <c r="K30" i="1"/>
  <c r="N30" i="1" s="1"/>
  <c r="K31" i="1"/>
  <c r="N31" i="1" s="1"/>
  <c r="K32" i="1"/>
  <c r="N32" i="1" s="1"/>
  <c r="K33" i="1"/>
  <c r="N33" i="1" s="1"/>
  <c r="K34" i="1"/>
  <c r="N34" i="1" s="1"/>
  <c r="K35" i="1"/>
  <c r="N35" i="1" s="1"/>
  <c r="K36" i="1"/>
  <c r="N36" i="1" s="1"/>
  <c r="K37" i="1"/>
  <c r="N37" i="1" s="1"/>
  <c r="K38" i="1"/>
  <c r="N38" i="1" s="1"/>
  <c r="K39" i="1"/>
  <c r="N39" i="1" s="1"/>
  <c r="K40" i="1"/>
  <c r="N40" i="1" s="1"/>
  <c r="K41" i="1"/>
  <c r="N41" i="1" s="1"/>
  <c r="K42" i="1"/>
  <c r="N42" i="1" s="1"/>
  <c r="K43" i="1"/>
  <c r="N43" i="1" s="1"/>
  <c r="K44" i="1"/>
  <c r="N44" i="1" s="1"/>
  <c r="K45" i="1"/>
  <c r="N45" i="1" s="1"/>
  <c r="K46" i="1"/>
  <c r="N46" i="1" s="1"/>
  <c r="K47" i="1"/>
  <c r="N47" i="1" s="1"/>
  <c r="K48" i="1"/>
  <c r="N48" i="1" s="1"/>
  <c r="K49" i="1"/>
  <c r="N49" i="1" s="1"/>
  <c r="K50" i="1"/>
  <c r="N50" i="1" s="1"/>
  <c r="K51" i="1"/>
  <c r="N51" i="1" s="1"/>
  <c r="K52" i="1"/>
  <c r="N52" i="1" s="1"/>
  <c r="K53" i="1"/>
  <c r="N53" i="1" s="1"/>
  <c r="K54" i="1"/>
  <c r="N54" i="1" s="1"/>
  <c r="K55" i="1"/>
  <c r="N55" i="1" s="1"/>
  <c r="K56" i="1"/>
  <c r="N56" i="1" s="1"/>
  <c r="K57" i="1"/>
  <c r="N57" i="1" s="1"/>
  <c r="K58" i="1"/>
  <c r="N58" i="1" s="1"/>
  <c r="K59" i="1"/>
  <c r="N59" i="1" s="1"/>
  <c r="K60" i="1"/>
  <c r="N60" i="1" s="1"/>
  <c r="K61" i="1"/>
  <c r="N61" i="1" s="1"/>
  <c r="K62" i="1"/>
  <c r="N62" i="1" s="1"/>
  <c r="K63" i="1"/>
  <c r="N63" i="1" s="1"/>
  <c r="K64" i="1"/>
  <c r="N64" i="1" s="1"/>
  <c r="K65" i="1"/>
  <c r="N65" i="1" s="1"/>
  <c r="K66" i="1"/>
  <c r="N66" i="1" s="1"/>
  <c r="K67" i="1"/>
  <c r="N67" i="1" s="1"/>
  <c r="K68" i="1"/>
  <c r="N68" i="1" s="1"/>
  <c r="K69" i="1"/>
  <c r="N69" i="1" s="1"/>
  <c r="K70" i="1"/>
  <c r="N70" i="1" s="1"/>
  <c r="K71" i="1"/>
  <c r="N71" i="1" s="1"/>
  <c r="K72" i="1"/>
  <c r="N72" i="1" s="1"/>
  <c r="K73" i="1"/>
  <c r="N73" i="1" s="1"/>
  <c r="K74" i="1"/>
  <c r="N74" i="1" s="1"/>
  <c r="K75" i="1"/>
  <c r="N75" i="1" s="1"/>
  <c r="K76" i="1"/>
  <c r="N76" i="1" s="1"/>
  <c r="K77" i="1"/>
  <c r="N77" i="1" s="1"/>
  <c r="K78" i="1"/>
  <c r="N78" i="1" s="1"/>
  <c r="K79" i="1"/>
  <c r="N79" i="1" s="1"/>
  <c r="K80" i="1"/>
  <c r="N80" i="1" s="1"/>
  <c r="K81" i="1"/>
  <c r="N81" i="1" s="1"/>
  <c r="K82" i="1"/>
  <c r="N82" i="1" s="1"/>
  <c r="K83" i="1"/>
  <c r="N83" i="1" s="1"/>
  <c r="K84" i="1"/>
  <c r="N84" i="1" s="1"/>
  <c r="K85" i="1"/>
  <c r="N85" i="1" s="1"/>
  <c r="K86" i="1"/>
  <c r="N86" i="1" s="1"/>
  <c r="K87" i="1"/>
  <c r="N87" i="1" s="1"/>
  <c r="K88" i="1"/>
  <c r="N88" i="1" s="1"/>
  <c r="K89" i="1"/>
  <c r="N89" i="1" s="1"/>
  <c r="K90" i="1"/>
  <c r="N90" i="1" s="1"/>
  <c r="K91" i="1"/>
  <c r="N91" i="1" s="1"/>
  <c r="K92" i="1"/>
  <c r="N92" i="1" s="1"/>
  <c r="K93" i="1"/>
  <c r="N93" i="1" s="1"/>
  <c r="K94" i="1"/>
  <c r="N94" i="1" s="1"/>
  <c r="K95" i="1"/>
  <c r="N95" i="1" s="1"/>
  <c r="K96" i="1"/>
  <c r="N96" i="1" s="1"/>
  <c r="K97" i="1"/>
  <c r="N97" i="1" s="1"/>
  <c r="K98" i="1"/>
  <c r="N98" i="1" s="1"/>
  <c r="K99" i="1"/>
  <c r="N99" i="1" s="1"/>
  <c r="K100" i="1"/>
  <c r="N100" i="1" s="1"/>
  <c r="K101" i="1"/>
  <c r="N101" i="1" s="1"/>
  <c r="K102" i="1"/>
  <c r="N102" i="1" s="1"/>
  <c r="K103" i="1"/>
  <c r="N103" i="1" s="1"/>
  <c r="K104" i="1"/>
  <c r="N104" i="1" s="1"/>
  <c r="K105" i="1"/>
  <c r="N105" i="1" s="1"/>
  <c r="K106" i="1"/>
  <c r="N106" i="1" s="1"/>
  <c r="K107" i="1"/>
  <c r="N107" i="1" s="1"/>
  <c r="K108" i="1"/>
  <c r="N108" i="1" s="1"/>
  <c r="K109" i="1"/>
  <c r="N109" i="1" s="1"/>
  <c r="K110" i="1"/>
  <c r="N110" i="1" s="1"/>
  <c r="K111" i="1"/>
  <c r="N111" i="1" s="1"/>
  <c r="K112" i="1"/>
  <c r="N112" i="1" s="1"/>
  <c r="K113" i="1"/>
  <c r="N113" i="1" s="1"/>
  <c r="K114" i="1"/>
  <c r="N114" i="1" s="1"/>
  <c r="K115" i="1"/>
  <c r="N115" i="1" s="1"/>
  <c r="K116" i="1"/>
  <c r="N116" i="1" s="1"/>
  <c r="K117" i="1"/>
  <c r="N117" i="1" s="1"/>
  <c r="K118" i="1"/>
  <c r="N118" i="1" s="1"/>
  <c r="K119" i="1"/>
  <c r="N119" i="1" s="1"/>
  <c r="K120" i="1"/>
  <c r="N120" i="1" s="1"/>
  <c r="K121" i="1"/>
  <c r="N121" i="1" s="1"/>
  <c r="K122" i="1"/>
  <c r="N122" i="1" s="1"/>
  <c r="K123" i="1"/>
  <c r="N123" i="1" s="1"/>
  <c r="K124" i="1"/>
  <c r="N124" i="1" s="1"/>
  <c r="K125" i="1"/>
  <c r="N125" i="1" s="1"/>
  <c r="K126" i="1"/>
  <c r="N126" i="1" s="1"/>
  <c r="K127" i="1"/>
  <c r="N127" i="1" s="1"/>
  <c r="K128" i="1"/>
  <c r="N128" i="1" s="1"/>
  <c r="K129" i="1"/>
  <c r="N129" i="1" s="1"/>
  <c r="K130" i="1"/>
  <c r="N130" i="1" s="1"/>
  <c r="K131" i="1"/>
  <c r="N131" i="1" s="1"/>
  <c r="K132" i="1"/>
  <c r="N132" i="1" s="1"/>
  <c r="K133" i="1"/>
  <c r="N133" i="1" s="1"/>
  <c r="K134" i="1"/>
  <c r="N134" i="1" s="1"/>
  <c r="K135" i="1"/>
  <c r="N135" i="1" s="1"/>
  <c r="K136" i="1"/>
  <c r="N136" i="1" s="1"/>
  <c r="K137" i="1"/>
  <c r="N137" i="1" s="1"/>
  <c r="K138" i="1"/>
  <c r="N138" i="1" s="1"/>
  <c r="K139" i="1"/>
  <c r="N139" i="1" s="1"/>
  <c r="K140" i="1"/>
  <c r="N140" i="1" s="1"/>
  <c r="K141" i="1"/>
  <c r="N141" i="1" s="1"/>
  <c r="K142" i="1"/>
  <c r="N142" i="1" s="1"/>
  <c r="K143" i="1"/>
  <c r="N143" i="1" s="1"/>
  <c r="K144" i="1"/>
  <c r="N144" i="1" s="1"/>
  <c r="K145" i="1"/>
  <c r="N145" i="1" s="1"/>
  <c r="K146" i="1"/>
  <c r="N146" i="1" s="1"/>
  <c r="K147" i="1"/>
  <c r="N147" i="1" s="1"/>
  <c r="K148" i="1"/>
  <c r="N148" i="1" s="1"/>
  <c r="K149" i="1"/>
  <c r="N149" i="1" s="1"/>
  <c r="K150" i="1"/>
  <c r="N150" i="1" s="1"/>
  <c r="K3" i="1"/>
  <c r="N3" i="1" s="1"/>
  <c r="K4" i="1"/>
  <c r="N4" i="1" s="1"/>
  <c r="K5" i="1"/>
  <c r="N5" i="1" s="1"/>
  <c r="K6" i="1"/>
  <c r="N6" i="1" s="1"/>
  <c r="K7" i="1"/>
  <c r="N7" i="1" s="1"/>
  <c r="K8" i="1"/>
  <c r="N8" i="1" s="1"/>
  <c r="K9" i="1"/>
  <c r="N9" i="1" s="1"/>
  <c r="K10" i="1"/>
  <c r="N10" i="1" s="1"/>
  <c r="K11" i="1"/>
  <c r="N11" i="1" s="1"/>
  <c r="K12" i="1"/>
  <c r="N12" i="1" s="1"/>
  <c r="K13" i="1"/>
  <c r="N13" i="1" s="1"/>
  <c r="K14" i="1"/>
  <c r="N14" i="1" s="1"/>
  <c r="K15" i="1"/>
  <c r="N15" i="1" s="1"/>
  <c r="K16" i="1"/>
  <c r="N16" i="1" s="1"/>
  <c r="K17" i="1"/>
  <c r="N17" i="1" s="1"/>
  <c r="K18" i="1"/>
  <c r="K19" i="1"/>
  <c r="N19" i="1" s="1"/>
  <c r="K20" i="1"/>
  <c r="N20" i="1" s="1"/>
  <c r="K21" i="1"/>
  <c r="N21" i="1" s="1"/>
  <c r="K22" i="1"/>
  <c r="N22" i="1" s="1"/>
  <c r="K23" i="1"/>
  <c r="N23" i="1" s="1"/>
  <c r="K2" i="1"/>
  <c r="N2" i="1" s="1"/>
</calcChain>
</file>

<file path=xl/sharedStrings.xml><?xml version="1.0" encoding="utf-8"?>
<sst xmlns="http://schemas.openxmlformats.org/spreadsheetml/2006/main" count="968" uniqueCount="339">
  <si>
    <t/>
  </si>
  <si>
    <t>CARD</t>
  </si>
  <si>
    <t>VF24XBZ</t>
  </si>
  <si>
    <t>VFFW34H</t>
  </si>
  <si>
    <t>RCA  ordinario</t>
  </si>
  <si>
    <t>VF0J1BZ</t>
  </si>
  <si>
    <t>VF1FSBZ</t>
  </si>
  <si>
    <t>VF0ZYBZ</t>
  </si>
  <si>
    <t>VF15VBZ</t>
  </si>
  <si>
    <t>VF1GJBZ</t>
  </si>
  <si>
    <t>VFFW35X</t>
  </si>
  <si>
    <t>VF259BZ</t>
  </si>
  <si>
    <t>VFFW32V</t>
  </si>
  <si>
    <t>VF0ATBZ</t>
  </si>
  <si>
    <t>VF229BZ</t>
  </si>
  <si>
    <t>VF0VZBZ</t>
  </si>
  <si>
    <t>VF1ZHBZ</t>
  </si>
  <si>
    <t>VF1E6BZ</t>
  </si>
  <si>
    <t>VF1LTBZ</t>
  </si>
  <si>
    <t>VF09FBZ</t>
  </si>
  <si>
    <t>VF0B1BZ</t>
  </si>
  <si>
    <t>VF254BZ</t>
  </si>
  <si>
    <t>VF0SKBZ</t>
  </si>
  <si>
    <t>VF17GBZ</t>
  </si>
  <si>
    <t>VF24SBZ</t>
  </si>
  <si>
    <t>VF1W6BZ</t>
  </si>
  <si>
    <t>VFFW34X</t>
  </si>
  <si>
    <t>VF0MKBZ</t>
  </si>
  <si>
    <t>VF245BZ</t>
  </si>
  <si>
    <t>VF0M1BZ</t>
  </si>
  <si>
    <t>VF0XFBZ</t>
  </si>
  <si>
    <t>VF1KGBZ</t>
  </si>
  <si>
    <t>VF04BBZ</t>
  </si>
  <si>
    <t>VF0SFBZ</t>
  </si>
  <si>
    <t>VF12SBZ</t>
  </si>
  <si>
    <t>VFFW33W</t>
  </si>
  <si>
    <t>VFFW2Z3</t>
  </si>
  <si>
    <t>VFFW31S</t>
  </si>
  <si>
    <t>VFFW34C</t>
  </si>
  <si>
    <t>VF0WVBZ</t>
  </si>
  <si>
    <t>VFFW34L</t>
  </si>
  <si>
    <t>VF151BZ</t>
  </si>
  <si>
    <t>VF13RBZ</t>
  </si>
  <si>
    <t>VF260BZ</t>
  </si>
  <si>
    <t>VF0260BZ</t>
  </si>
  <si>
    <t>VF253BZ</t>
  </si>
  <si>
    <t>VF26BBZ</t>
  </si>
  <si>
    <t>VFFW2ZV</t>
  </si>
  <si>
    <t>VF0BBBZ</t>
  </si>
  <si>
    <t>VF0H9BZ</t>
  </si>
  <si>
    <t>VF1D7BZ</t>
  </si>
  <si>
    <t>VFFW32S</t>
  </si>
  <si>
    <t>VF1MYBZ</t>
  </si>
  <si>
    <t>VF0C5BZ</t>
  </si>
  <si>
    <t>VF0BLBZ</t>
  </si>
  <si>
    <t>VF121BZ</t>
  </si>
  <si>
    <t>VFFW37A</t>
  </si>
  <si>
    <t>VF2YHBZ</t>
  </si>
  <si>
    <t>VF12LBZ</t>
  </si>
  <si>
    <t>VF1HRBZ</t>
  </si>
  <si>
    <t>VF231BZ</t>
  </si>
  <si>
    <t>VF07MBZ</t>
  </si>
  <si>
    <t>VF0G5BZ</t>
  </si>
  <si>
    <t>VF22XBZ</t>
  </si>
  <si>
    <t>VF0D2BZ</t>
  </si>
  <si>
    <t>VFFW34M</t>
  </si>
  <si>
    <t>VF1HYBZ</t>
  </si>
  <si>
    <t>VF14GBZ</t>
  </si>
  <si>
    <t>VFFW36F</t>
  </si>
  <si>
    <t>VF146BZ</t>
  </si>
  <si>
    <t>VF163BZ</t>
  </si>
  <si>
    <t>VF0TSBZ</t>
  </si>
  <si>
    <t>VF22RBZ</t>
  </si>
  <si>
    <t>VF0HMBZ</t>
  </si>
  <si>
    <t>VFFW31B</t>
  </si>
  <si>
    <t>VFFW34T</t>
  </si>
  <si>
    <t>VF0LCBZ</t>
  </si>
  <si>
    <t>VF15JBZ</t>
  </si>
  <si>
    <t>VFFW33M</t>
  </si>
  <si>
    <t>VFFW31X</t>
  </si>
  <si>
    <t>VF257BZ</t>
  </si>
  <si>
    <t>VFFW2ZG</t>
  </si>
  <si>
    <t>VF150BZ</t>
  </si>
  <si>
    <t>VF18TBZ</t>
  </si>
  <si>
    <t>VF16DBZ</t>
  </si>
  <si>
    <t>VFFW31A</t>
  </si>
  <si>
    <t>VFFW39A</t>
  </si>
  <si>
    <t>VFFW2Z2</t>
  </si>
  <si>
    <t>VF13WBZ</t>
  </si>
  <si>
    <t>VFFW34J</t>
  </si>
  <si>
    <t>VF10TBZ</t>
  </si>
  <si>
    <t>VFFW34Y</t>
  </si>
  <si>
    <t>VF0MDBZ</t>
  </si>
  <si>
    <t>VF1ZGBZ</t>
  </si>
  <si>
    <t>VF0EXBZ</t>
  </si>
  <si>
    <t>VFFW32W</t>
  </si>
  <si>
    <t>VF0S0BZ</t>
  </si>
  <si>
    <t>VF0HTBZ</t>
  </si>
  <si>
    <t>VF166BZ</t>
  </si>
  <si>
    <t>VF18HBZ</t>
  </si>
  <si>
    <t>VF25EBZ</t>
  </si>
  <si>
    <t>VF0N7BZ</t>
  </si>
  <si>
    <t>VF13ZBZ</t>
  </si>
  <si>
    <t>VF21JBZ</t>
  </si>
  <si>
    <t>VFFW36B</t>
  </si>
  <si>
    <t>VF04DBZ</t>
  </si>
  <si>
    <t>VF06DBZ</t>
  </si>
  <si>
    <t>VF0NEBZ</t>
  </si>
  <si>
    <t>VF20LBZ</t>
  </si>
  <si>
    <t>VF152BZ</t>
  </si>
  <si>
    <t>VF0NKBZ</t>
  </si>
  <si>
    <t>VF0S3BZ</t>
  </si>
  <si>
    <t>VF143BZ</t>
  </si>
  <si>
    <t>VF0CXBZ</t>
  </si>
  <si>
    <t>VFFW31M</t>
  </si>
  <si>
    <t>VF0SNBZ</t>
  </si>
  <si>
    <t>VF14MBZ</t>
  </si>
  <si>
    <t>VF09XBZ</t>
  </si>
  <si>
    <t>VFFW3B4</t>
  </si>
  <si>
    <t>VF14BBZ</t>
  </si>
  <si>
    <t>VFFW35S</t>
  </si>
  <si>
    <t>VF270BZ</t>
  </si>
  <si>
    <t>VF0YMBZ</t>
  </si>
  <si>
    <t>VF0S1BZ</t>
  </si>
  <si>
    <t>VF153BZ</t>
  </si>
  <si>
    <t>VF23JBZ</t>
  </si>
  <si>
    <t>VF08CBZ</t>
  </si>
  <si>
    <t>VF16YBZ</t>
  </si>
  <si>
    <t>VF02LBZ</t>
  </si>
  <si>
    <t>VF2T7BZ</t>
  </si>
  <si>
    <t>VF1ZZBZ</t>
  </si>
  <si>
    <t>VF0RXBZ</t>
  </si>
  <si>
    <t>VFFW33J</t>
  </si>
  <si>
    <t>VFFW30A</t>
  </si>
  <si>
    <t>VFFW3BL</t>
  </si>
  <si>
    <t>115201300039</t>
  </si>
  <si>
    <t>115201300106</t>
  </si>
  <si>
    <t>115201300217</t>
  </si>
  <si>
    <t>115201300291</t>
  </si>
  <si>
    <t>115201300446</t>
  </si>
  <si>
    <t>115201300708</t>
  </si>
  <si>
    <t>115201300719</t>
  </si>
  <si>
    <t>115201300724</t>
  </si>
  <si>
    <t>115201300752</t>
  </si>
  <si>
    <t>115201300772</t>
  </si>
  <si>
    <t>115201300888</t>
  </si>
  <si>
    <t>115201300907</t>
  </si>
  <si>
    <t>115201300908</t>
  </si>
  <si>
    <t>115201300950</t>
  </si>
  <si>
    <t>115201300958</t>
  </si>
  <si>
    <t>115201301012</t>
  </si>
  <si>
    <t>115201301040</t>
  </si>
  <si>
    <t>115201301066</t>
  </si>
  <si>
    <t>115201301111</t>
  </si>
  <si>
    <t>115201301117</t>
  </si>
  <si>
    <t>115201301458</t>
  </si>
  <si>
    <t>115201301474</t>
  </si>
  <si>
    <t>115201400024</t>
  </si>
  <si>
    <t>115201400025</t>
  </si>
  <si>
    <t>115201400093</t>
  </si>
  <si>
    <t>115201400107</t>
  </si>
  <si>
    <t>115201400124</t>
  </si>
  <si>
    <t>115201400166</t>
  </si>
  <si>
    <t>115201400192</t>
  </si>
  <si>
    <t>115201400231</t>
  </si>
  <si>
    <t>115201400239</t>
  </si>
  <si>
    <t>115201400249</t>
  </si>
  <si>
    <t>115201400341</t>
  </si>
  <si>
    <t>115201400354</t>
  </si>
  <si>
    <t>115201400403</t>
  </si>
  <si>
    <t>115201400441</t>
  </si>
  <si>
    <t>115201400520</t>
  </si>
  <si>
    <t>115201400561</t>
  </si>
  <si>
    <t>115201400563</t>
  </si>
  <si>
    <t>115201400569</t>
  </si>
  <si>
    <t>115201400573</t>
  </si>
  <si>
    <t>115201400579</t>
  </si>
  <si>
    <t>115201400581</t>
  </si>
  <si>
    <t>115201400607</t>
  </si>
  <si>
    <t>115201400683</t>
  </si>
  <si>
    <t>115201400721</t>
  </si>
  <si>
    <t>115201400763</t>
  </si>
  <si>
    <t>115201400790</t>
  </si>
  <si>
    <t>115201400852</t>
  </si>
  <si>
    <t>115201400856</t>
  </si>
  <si>
    <t>115201400932</t>
  </si>
  <si>
    <t>115201400956</t>
  </si>
  <si>
    <t>115201401070</t>
  </si>
  <si>
    <t>115201401104</t>
  </si>
  <si>
    <t>115201401113</t>
  </si>
  <si>
    <t>115201401120</t>
  </si>
  <si>
    <t>115201401130</t>
  </si>
  <si>
    <t>115201401131</t>
  </si>
  <si>
    <t>115201401157</t>
  </si>
  <si>
    <t>115201401173</t>
  </si>
  <si>
    <t>115201401187</t>
  </si>
  <si>
    <t>115201500019</t>
  </si>
  <si>
    <t>115201500040</t>
  </si>
  <si>
    <t>115201500070</t>
  </si>
  <si>
    <t>115201500076</t>
  </si>
  <si>
    <t>115201500147</t>
  </si>
  <si>
    <t>115201500244</t>
  </si>
  <si>
    <t>115201500521</t>
  </si>
  <si>
    <t>115201500615</t>
  </si>
  <si>
    <t>115201500628</t>
  </si>
  <si>
    <t>115201500644</t>
  </si>
  <si>
    <t>115201500660</t>
  </si>
  <si>
    <t>115201500687</t>
  </si>
  <si>
    <t>115201500729</t>
  </si>
  <si>
    <t>115201500734</t>
  </si>
  <si>
    <t>115201500748</t>
  </si>
  <si>
    <t>115201500751</t>
  </si>
  <si>
    <t>115201500822</t>
  </si>
  <si>
    <t>115201500830</t>
  </si>
  <si>
    <t>115201500862</t>
  </si>
  <si>
    <t>115201500863</t>
  </si>
  <si>
    <t>115201500878</t>
  </si>
  <si>
    <t>115201500948</t>
  </si>
  <si>
    <t>115201501005</t>
  </si>
  <si>
    <t>115201501006</t>
  </si>
  <si>
    <t>115201501009</t>
  </si>
  <si>
    <t>115201501021</t>
  </si>
  <si>
    <t>115201501047</t>
  </si>
  <si>
    <t>115201501176</t>
  </si>
  <si>
    <t>115201501215</t>
  </si>
  <si>
    <t>115201501273</t>
  </si>
  <si>
    <t>115201501274</t>
  </si>
  <si>
    <t>115201600078</t>
  </si>
  <si>
    <t>115201600123</t>
  </si>
  <si>
    <t>115201600146</t>
  </si>
  <si>
    <t>115201600169</t>
  </si>
  <si>
    <t>115201600196</t>
  </si>
  <si>
    <t>115201600235</t>
  </si>
  <si>
    <t>115201600240</t>
  </si>
  <si>
    <t>115201600257</t>
  </si>
  <si>
    <t>115201600333</t>
  </si>
  <si>
    <t>115201600337</t>
  </si>
  <si>
    <t>115201600340</t>
  </si>
  <si>
    <t>115201600387</t>
  </si>
  <si>
    <t>115201600435</t>
  </si>
  <si>
    <t>115201600468</t>
  </si>
  <si>
    <t>115201600581</t>
  </si>
  <si>
    <t>115201600582</t>
  </si>
  <si>
    <t>115201600586</t>
  </si>
  <si>
    <t>115201600641</t>
  </si>
  <si>
    <t>115201600649</t>
  </si>
  <si>
    <t>115201600738</t>
  </si>
  <si>
    <t>115201600743</t>
  </si>
  <si>
    <t>115201600756</t>
  </si>
  <si>
    <t>115201600757</t>
  </si>
  <si>
    <t>115201600770</t>
  </si>
  <si>
    <t>115201600879</t>
  </si>
  <si>
    <t>115201601002</t>
  </si>
  <si>
    <t>115201601015</t>
  </si>
  <si>
    <t>115201601086</t>
  </si>
  <si>
    <t>115201601122</t>
  </si>
  <si>
    <t>115201601193</t>
  </si>
  <si>
    <t>115201601223</t>
  </si>
  <si>
    <t>115201700238</t>
  </si>
  <si>
    <t>115201700299</t>
  </si>
  <si>
    <t>115201700364</t>
  </si>
  <si>
    <t>115201700440</t>
  </si>
  <si>
    <t>115201700518</t>
  </si>
  <si>
    <t>115201700544</t>
  </si>
  <si>
    <t>115201700591</t>
  </si>
  <si>
    <t>115201700607</t>
  </si>
  <si>
    <t>115201700621</t>
  </si>
  <si>
    <t>115201700625</t>
  </si>
  <si>
    <t>115201700728</t>
  </si>
  <si>
    <t>115201700734</t>
  </si>
  <si>
    <t>115201700742</t>
  </si>
  <si>
    <t>115201700786</t>
  </si>
  <si>
    <t>115201700793</t>
  </si>
  <si>
    <t>115201700801</t>
  </si>
  <si>
    <t>115201700822</t>
  </si>
  <si>
    <t>115201700870</t>
  </si>
  <si>
    <t>115201700875</t>
  </si>
  <si>
    <t>115201700883</t>
  </si>
  <si>
    <t>115201700922</t>
  </si>
  <si>
    <t>115201701004</t>
  </si>
  <si>
    <t>115201701161</t>
  </si>
  <si>
    <t>115201701185</t>
  </si>
  <si>
    <t>115201701230</t>
  </si>
  <si>
    <t>115201701307</t>
  </si>
  <si>
    <t>IBNR</t>
  </si>
  <si>
    <t>run off</t>
  </si>
  <si>
    <t>S/P</t>
  </si>
  <si>
    <t>Run Off</t>
  </si>
  <si>
    <t>1151300900003</t>
  </si>
  <si>
    <t>2013</t>
  </si>
  <si>
    <t>12</t>
  </si>
  <si>
    <t>2014</t>
  </si>
  <si>
    <t>2015</t>
  </si>
  <si>
    <t>2016</t>
  </si>
  <si>
    <t>2017</t>
  </si>
  <si>
    <t>Sum:</t>
  </si>
  <si>
    <t>SP</t>
  </si>
  <si>
    <t>D00</t>
  </si>
  <si>
    <t>5 anni</t>
  </si>
  <si>
    <t>Delta</t>
  </si>
  <si>
    <t>SP Totale</t>
  </si>
  <si>
    <t xml:space="preserve">delta costo </t>
  </si>
  <si>
    <t>Sinistro/Schadensfall</t>
  </si>
  <si>
    <t xml:space="preserve">Tipo/Typ </t>
  </si>
  <si>
    <t>Esito/Ausgang</t>
  </si>
  <si>
    <t xml:space="preserve">Pagato Totalmente/Voll ausbezahlt </t>
  </si>
  <si>
    <t>Senza Seguito/Ohne Folge</t>
  </si>
  <si>
    <t>Non Pagato/Nicht ausbezahlt</t>
  </si>
  <si>
    <t>Pagato Parzialmente/Teilzahlung</t>
  </si>
  <si>
    <t>Responsabilità/Haftung</t>
  </si>
  <si>
    <t>RESPONSABILE/VERANTWORTLICH</t>
  </si>
  <si>
    <t xml:space="preserve">NON RESPONSABILE/NICHT VERANTWORTLICH </t>
  </si>
  <si>
    <t>CONCORSUALE/MITVERSCHULDEN</t>
  </si>
  <si>
    <t>Data evento/Datum Ereignis</t>
  </si>
  <si>
    <t>Targa/Kennzeichen</t>
  </si>
  <si>
    <t>Pagamenti Sinistri NQ
Zahlung Schadensfälle NQ</t>
  </si>
  <si>
    <t>Riserva Nq
Reserve NQ</t>
  </si>
  <si>
    <t>Spese dirette + Liquidazione
Direkte Spesen + Liquidierung</t>
  </si>
  <si>
    <t>Costo d'esercizio
Betriebskosten</t>
  </si>
  <si>
    <t>Costo Totale
Gesamtkosten</t>
  </si>
  <si>
    <t>Totale complessivo
Gesamtsumme</t>
  </si>
  <si>
    <t>N. Polizza
NR. Polizze</t>
  </si>
  <si>
    <t>N. Polizza
Nr. Polizze</t>
  </si>
  <si>
    <t>Anno Analisi
Bezugsjahr</t>
  </si>
  <si>
    <t>Mese Analisi
betrachtete Monate</t>
  </si>
  <si>
    <t xml:space="preserve">Descr. Garanzia
Beschreibung Garantie </t>
  </si>
  <si>
    <t>Cod garanzia
Kodex Garantie</t>
  </si>
  <si>
    <t>Rischi
Risiken</t>
  </si>
  <si>
    <t>Premio
Prämien</t>
  </si>
  <si>
    <t xml:space="preserve">Tot Sinistri
Tot. Schadensfälle </t>
  </si>
  <si>
    <t>Num Sinistri Liquidati
Anzahl liq. Schadensfälle</t>
  </si>
  <si>
    <t>Num Sinistri Riservati
Anzahl reservierter Schadensfälle</t>
  </si>
  <si>
    <t>Pagamenti
Zahlungen</t>
  </si>
  <si>
    <t>Riserva nq
Reserve</t>
  </si>
  <si>
    <t>RESPONSABILITA' CIVILE
HAFTPFLICHT</t>
  </si>
  <si>
    <t>Numero Sinistri
Anzahl Schadensfälle</t>
  </si>
  <si>
    <t>Premi
Prämien</t>
  </si>
  <si>
    <t>Costo d'Esercizio
Betriebskosten</t>
  </si>
  <si>
    <t>Riserva Tecnica Calc Analisi NQ
technische Reserve zur Berechnung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</si>
</sst>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rgb="FFFFFFFF"/>
      <name val="Arial"/>
      <family val="2"/>
    </font>
    <font>
      <sz val="9"/>
      <color rgb="FF333333"/>
      <name val="Arial"/>
      <family val="2"/>
    </font>
    <font>
      <sz val="10"/>
      <color rgb="FF000000"/>
      <name val="Arial"/>
      <family val="2"/>
    </font>
    <font>
      <b/>
      <sz val="9"/>
      <color rgb="FF333333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0F0F4"/>
        <bgColor rgb="FFFFFFFF"/>
      </patternFill>
    </fill>
  </fills>
  <borders count="5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rgb="FFEBEBEB"/>
      </right>
      <top style="thin">
        <color rgb="FFCAC9D9"/>
      </top>
      <bottom style="thin">
        <color rgb="FFEBEBE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165" fontId="2" fillId="0" borderId="0" xfId="1" applyNumberFormat="1" applyFont="1"/>
    <xf numFmtId="14" fontId="2" fillId="0" borderId="0" xfId="0" applyNumberFormat="1" applyFont="1"/>
    <xf numFmtId="0" fontId="3" fillId="0" borderId="0" xfId="0" applyFont="1"/>
    <xf numFmtId="14" fontId="3" fillId="0" borderId="0" xfId="0" applyNumberFormat="1" applyFont="1"/>
    <xf numFmtId="165" fontId="3" fillId="0" borderId="0" xfId="1" applyNumberFormat="1" applyFont="1"/>
    <xf numFmtId="49" fontId="4" fillId="2" borderId="1" xfId="0" applyNumberFormat="1" applyFont="1" applyFill="1" applyBorder="1" applyAlignment="1">
      <alignment horizontal="left"/>
    </xf>
    <xf numFmtId="49" fontId="5" fillId="3" borderId="2" xfId="0" applyNumberFormat="1" applyFont="1" applyFill="1" applyBorder="1" applyAlignment="1">
      <alignment horizontal="left"/>
    </xf>
    <xf numFmtId="0" fontId="5" fillId="3" borderId="2" xfId="0" applyFont="1" applyFill="1" applyBorder="1" applyAlignment="1">
      <alignment horizontal="right"/>
    </xf>
    <xf numFmtId="165" fontId="5" fillId="3" borderId="2" xfId="1" applyNumberFormat="1" applyFont="1" applyFill="1" applyBorder="1" applyAlignment="1">
      <alignment horizontal="right"/>
    </xf>
    <xf numFmtId="166" fontId="5" fillId="3" borderId="2" xfId="2" applyNumberFormat="1" applyFont="1" applyFill="1" applyBorder="1" applyAlignment="1">
      <alignment horizontal="right"/>
    </xf>
    <xf numFmtId="49" fontId="5" fillId="4" borderId="2" xfId="0" applyNumberFormat="1" applyFont="1" applyFill="1" applyBorder="1" applyAlignment="1">
      <alignment horizontal="left"/>
    </xf>
    <xf numFmtId="0" fontId="5" fillId="4" borderId="2" xfId="0" applyFont="1" applyFill="1" applyBorder="1" applyAlignment="1">
      <alignment horizontal="right"/>
    </xf>
    <xf numFmtId="165" fontId="5" fillId="4" borderId="2" xfId="1" applyNumberFormat="1" applyFont="1" applyFill="1" applyBorder="1" applyAlignment="1">
      <alignment horizontal="right"/>
    </xf>
    <xf numFmtId="166" fontId="5" fillId="4" borderId="2" xfId="2" applyNumberFormat="1" applyFont="1" applyFill="1" applyBorder="1" applyAlignment="1">
      <alignment horizontal="right"/>
    </xf>
    <xf numFmtId="0" fontId="7" fillId="4" borderId="3" xfId="0" applyFont="1" applyFill="1" applyBorder="1" applyAlignment="1">
      <alignment horizontal="left"/>
    </xf>
    <xf numFmtId="49" fontId="7" fillId="4" borderId="3" xfId="0" applyNumberFormat="1" applyFont="1" applyFill="1" applyBorder="1" applyAlignment="1">
      <alignment horizontal="left"/>
    </xf>
    <xf numFmtId="0" fontId="7" fillId="4" borderId="3" xfId="0" applyFont="1" applyFill="1" applyBorder="1" applyAlignment="1">
      <alignment horizontal="right"/>
    </xf>
    <xf numFmtId="165" fontId="7" fillId="4" borderId="3" xfId="1" applyNumberFormat="1" applyFont="1" applyFill="1" applyBorder="1" applyAlignment="1">
      <alignment horizontal="right"/>
    </xf>
    <xf numFmtId="2" fontId="8" fillId="4" borderId="4" xfId="0" applyNumberFormat="1" applyFont="1" applyFill="1" applyBorder="1" applyAlignment="1">
      <alignment horizontal="left" vertical="center"/>
    </xf>
    <xf numFmtId="2" fontId="9" fillId="5" borderId="4" xfId="0" applyNumberFormat="1" applyFont="1" applyFill="1" applyBorder="1" applyAlignment="1">
      <alignment horizontal="left" vertical="center"/>
    </xf>
    <xf numFmtId="2" fontId="9" fillId="5" borderId="4" xfId="0" applyNumberFormat="1" applyFont="1" applyFill="1" applyBorder="1" applyAlignment="1">
      <alignment horizontal="right" vertical="center"/>
    </xf>
    <xf numFmtId="164" fontId="9" fillId="5" borderId="4" xfId="1" applyFont="1" applyFill="1" applyBorder="1" applyAlignment="1">
      <alignment horizontal="right" vertical="center"/>
    </xf>
    <xf numFmtId="10" fontId="9" fillId="5" borderId="4" xfId="0" applyNumberFormat="1" applyFont="1" applyFill="1" applyBorder="1" applyAlignment="1">
      <alignment horizontal="right" vertical="center"/>
    </xf>
    <xf numFmtId="2" fontId="9" fillId="4" borderId="4" xfId="0" applyNumberFormat="1" applyFont="1" applyFill="1" applyBorder="1" applyAlignment="1">
      <alignment horizontal="left" vertical="center"/>
    </xf>
    <xf numFmtId="2" fontId="9" fillId="4" borderId="4" xfId="0" applyNumberFormat="1" applyFont="1" applyFill="1" applyBorder="1" applyAlignment="1">
      <alignment horizontal="right" vertical="center"/>
    </xf>
    <xf numFmtId="164" fontId="9" fillId="4" borderId="4" xfId="1" applyFont="1" applyFill="1" applyBorder="1" applyAlignment="1">
      <alignment horizontal="right" vertical="center"/>
    </xf>
    <xf numFmtId="10" fontId="9" fillId="4" borderId="4" xfId="0" applyNumberFormat="1" applyFont="1" applyFill="1" applyBorder="1" applyAlignment="1">
      <alignment horizontal="right" vertical="center"/>
    </xf>
    <xf numFmtId="164" fontId="9" fillId="4" borderId="4" xfId="1" applyFont="1" applyFill="1" applyBorder="1" applyAlignment="1">
      <alignment horizontal="left" vertical="center"/>
    </xf>
    <xf numFmtId="10" fontId="9" fillId="4" borderId="4" xfId="1" applyNumberFormat="1" applyFont="1" applyFill="1" applyBorder="1" applyAlignment="1">
      <alignment horizontal="right" vertical="center"/>
    </xf>
    <xf numFmtId="165" fontId="0" fillId="0" borderId="0" xfId="0" applyNumberFormat="1"/>
    <xf numFmtId="165" fontId="9" fillId="5" borderId="4" xfId="1" applyNumberFormat="1" applyFont="1" applyFill="1" applyBorder="1" applyAlignment="1">
      <alignment horizontal="right" vertical="center"/>
    </xf>
    <xf numFmtId="165" fontId="9" fillId="4" borderId="4" xfId="1" applyNumberFormat="1" applyFont="1" applyFill="1" applyBorder="1" applyAlignment="1">
      <alignment horizontal="right" vertical="center"/>
    </xf>
    <xf numFmtId="0" fontId="10" fillId="0" borderId="0" xfId="0" applyFont="1"/>
    <xf numFmtId="165" fontId="10" fillId="0" borderId="0" xfId="0" applyNumberFormat="1" applyFont="1"/>
    <xf numFmtId="2" fontId="10" fillId="0" borderId="0" xfId="0" applyNumberFormat="1" applyFont="1"/>
    <xf numFmtId="164" fontId="10" fillId="0" borderId="0" xfId="0" applyNumberFormat="1" applyFont="1"/>
    <xf numFmtId="166" fontId="7" fillId="4" borderId="3" xfId="2" applyNumberFormat="1" applyFont="1" applyFill="1" applyBorder="1" applyAlignment="1">
      <alignment horizontal="left"/>
    </xf>
    <xf numFmtId="166" fontId="4" fillId="2" borderId="1" xfId="2" applyNumberFormat="1" applyFont="1" applyFill="1" applyBorder="1" applyAlignment="1">
      <alignment horizontal="left"/>
    </xf>
    <xf numFmtId="166" fontId="7" fillId="4" borderId="3" xfId="2" applyNumberFormat="1" applyFont="1" applyFill="1" applyBorder="1" applyAlignment="1">
      <alignment horizontal="right"/>
    </xf>
    <xf numFmtId="164" fontId="0" fillId="0" borderId="0" xfId="0" applyNumberFormat="1"/>
    <xf numFmtId="165" fontId="3" fillId="0" borderId="0" xfId="1" applyNumberFormat="1" applyFont="1" applyAlignment="1">
      <alignment wrapText="1"/>
    </xf>
    <xf numFmtId="0" fontId="3" fillId="0" borderId="0" xfId="0" applyFont="1" applyAlignment="1">
      <alignment wrapText="1"/>
    </xf>
    <xf numFmtId="49" fontId="4" fillId="2" borderId="1" xfId="0" applyNumberFormat="1" applyFont="1" applyFill="1" applyBorder="1" applyAlignment="1">
      <alignment horizontal="left" wrapText="1"/>
    </xf>
    <xf numFmtId="2" fontId="8" fillId="4" borderId="4" xfId="0" applyNumberFormat="1" applyFont="1" applyFill="1" applyBorder="1" applyAlignment="1">
      <alignment horizontal="left" vertical="center" wrapText="1"/>
    </xf>
    <xf numFmtId="164" fontId="8" fillId="4" borderId="4" xfId="1" applyFont="1" applyFill="1" applyBorder="1" applyAlignment="1">
      <alignment horizontal="left" vertical="center" wrapText="1"/>
    </xf>
    <xf numFmtId="2" fontId="9" fillId="5" borderId="4" xfId="0" applyNumberFormat="1" applyFont="1" applyFill="1" applyBorder="1" applyAlignment="1">
      <alignment horizontal="left" vertical="center" wrapText="1"/>
    </xf>
  </cellXfs>
  <cellStyles count="8">
    <cellStyle name="Migliaia" xfId="1" builtinId="3"/>
    <cellStyle name="Migliaia 2" xfId="4"/>
    <cellStyle name="Migliaia 7" xfId="6"/>
    <cellStyle name="Normale" xfId="0" builtinId="0"/>
    <cellStyle name="Normale 2" xfId="3"/>
    <cellStyle name="Normale 6" xfId="5"/>
    <cellStyle name="Percentuale" xfId="2" builtinId="5"/>
    <cellStyle name="Percentuale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1"/>
  <sheetViews>
    <sheetView workbookViewId="0">
      <pane ySplit="1" topLeftCell="A2" activePane="bottomLeft" state="frozen"/>
      <selection pane="bottomLeft" activeCell="K151" sqref="K151"/>
    </sheetView>
  </sheetViews>
  <sheetFormatPr defaultColWidth="9.140625" defaultRowHeight="12.75" x14ac:dyDescent="0.2"/>
  <cols>
    <col min="1" max="2" width="19.140625" style="1" bestFit="1" customWidth="1"/>
    <col min="3" max="3" width="28.140625" style="1" customWidth="1"/>
    <col min="4" max="4" width="28.7109375" style="3" customWidth="1"/>
    <col min="5" max="5" width="37" style="1" customWidth="1"/>
    <col min="6" max="7" width="19.140625" style="1" bestFit="1" customWidth="1"/>
    <col min="8" max="8" width="20.7109375" style="2" bestFit="1" customWidth="1"/>
    <col min="9" max="9" width="10.5703125" style="2" bestFit="1" customWidth="1"/>
    <col min="10" max="10" width="26.7109375" style="2" bestFit="1" customWidth="1"/>
    <col min="11" max="11" width="15.42578125" style="2" bestFit="1" customWidth="1"/>
    <col min="12" max="12" width="9.5703125" style="2" bestFit="1" customWidth="1"/>
    <col min="13" max="13" width="10.5703125" style="2" bestFit="1" customWidth="1"/>
    <col min="14" max="14" width="17.7109375" style="2" customWidth="1"/>
    <col min="15" max="16384" width="9.140625" style="1"/>
  </cols>
  <sheetData>
    <row r="1" spans="1:14" s="4" customFormat="1" ht="38.25" x14ac:dyDescent="0.2">
      <c r="A1" s="4" t="s">
        <v>302</v>
      </c>
      <c r="B1" s="4" t="s">
        <v>303</v>
      </c>
      <c r="C1" s="4" t="s">
        <v>304</v>
      </c>
      <c r="D1" s="5" t="s">
        <v>313</v>
      </c>
      <c r="E1" s="4" t="s">
        <v>309</v>
      </c>
      <c r="F1" s="4" t="s">
        <v>314</v>
      </c>
      <c r="G1" s="4" t="s">
        <v>302</v>
      </c>
      <c r="H1" s="42" t="s">
        <v>315</v>
      </c>
      <c r="I1" s="42" t="s">
        <v>316</v>
      </c>
      <c r="J1" s="42" t="s">
        <v>317</v>
      </c>
      <c r="K1" s="42" t="s">
        <v>318</v>
      </c>
      <c r="L1" s="6" t="s">
        <v>284</v>
      </c>
      <c r="M1" s="6" t="s">
        <v>285</v>
      </c>
      <c r="N1" s="42" t="s">
        <v>319</v>
      </c>
    </row>
    <row r="2" spans="1:14" x14ac:dyDescent="0.2">
      <c r="A2" s="1" t="s">
        <v>135</v>
      </c>
      <c r="B2" s="1" t="s">
        <v>1</v>
      </c>
      <c r="C2" s="1" t="s">
        <v>305</v>
      </c>
      <c r="D2" s="3">
        <v>41286</v>
      </c>
      <c r="E2" s="1" t="s">
        <v>310</v>
      </c>
      <c r="F2" s="1" t="s">
        <v>2</v>
      </c>
      <c r="G2" s="1" t="s">
        <v>135</v>
      </c>
      <c r="H2" s="2">
        <v>1930</v>
      </c>
      <c r="I2" s="2">
        <v>0</v>
      </c>
      <c r="J2" s="2">
        <v>0</v>
      </c>
      <c r="K2" s="2">
        <f>+H2+I2+J2</f>
        <v>1930</v>
      </c>
      <c r="N2" s="2">
        <f>+K2+L2-M2</f>
        <v>1930</v>
      </c>
    </row>
    <row r="3" spans="1:14" x14ac:dyDescent="0.2">
      <c r="A3" s="1" t="s">
        <v>136</v>
      </c>
      <c r="B3" s="1" t="s">
        <v>1</v>
      </c>
      <c r="C3" s="1" t="s">
        <v>305</v>
      </c>
      <c r="D3" s="3">
        <v>41300</v>
      </c>
      <c r="E3" s="1" t="s">
        <v>310</v>
      </c>
      <c r="F3" s="1" t="s">
        <v>3</v>
      </c>
      <c r="G3" s="1" t="s">
        <v>136</v>
      </c>
      <c r="H3" s="2">
        <v>1930</v>
      </c>
      <c r="I3" s="2">
        <v>0</v>
      </c>
      <c r="J3" s="2">
        <v>0</v>
      </c>
      <c r="K3" s="2">
        <f t="shared" ref="K3:K66" si="0">+H3+I3+J3</f>
        <v>1930</v>
      </c>
      <c r="N3" s="2">
        <f t="shared" ref="N3:N66" si="1">+K3+L3-M3</f>
        <v>1930</v>
      </c>
    </row>
    <row r="4" spans="1:14" x14ac:dyDescent="0.2">
      <c r="A4" s="1" t="s">
        <v>137</v>
      </c>
      <c r="B4" s="1" t="s">
        <v>4</v>
      </c>
      <c r="C4" s="1" t="s">
        <v>305</v>
      </c>
      <c r="D4" s="3">
        <v>41329</v>
      </c>
      <c r="E4" s="1" t="s">
        <v>310</v>
      </c>
      <c r="F4" s="1" t="s">
        <v>5</v>
      </c>
      <c r="G4" s="1" t="s">
        <v>137</v>
      </c>
      <c r="H4" s="2">
        <v>7802.41</v>
      </c>
      <c r="I4" s="2">
        <v>0</v>
      </c>
      <c r="J4" s="2">
        <v>115.75</v>
      </c>
      <c r="K4" s="2">
        <f t="shared" si="0"/>
        <v>7918.16</v>
      </c>
      <c r="N4" s="2">
        <f t="shared" si="1"/>
        <v>7918.16</v>
      </c>
    </row>
    <row r="5" spans="1:14" x14ac:dyDescent="0.2">
      <c r="A5" s="1" t="s">
        <v>138</v>
      </c>
      <c r="B5" s="1" t="s">
        <v>1</v>
      </c>
      <c r="C5" s="1" t="s">
        <v>305</v>
      </c>
      <c r="D5" s="3">
        <v>41345</v>
      </c>
      <c r="E5" s="1" t="s">
        <v>310</v>
      </c>
      <c r="F5" s="1" t="s">
        <v>6</v>
      </c>
      <c r="G5" s="1" t="s">
        <v>138</v>
      </c>
      <c r="H5" s="2">
        <v>0.01</v>
      </c>
      <c r="I5" s="2">
        <v>0</v>
      </c>
      <c r="J5" s="2">
        <v>0</v>
      </c>
      <c r="K5" s="2">
        <f t="shared" si="0"/>
        <v>0.01</v>
      </c>
      <c r="N5" s="2">
        <f t="shared" si="1"/>
        <v>0.01</v>
      </c>
    </row>
    <row r="6" spans="1:14" x14ac:dyDescent="0.2">
      <c r="A6" s="1" t="s">
        <v>139</v>
      </c>
      <c r="B6" s="1" t="s">
        <v>1</v>
      </c>
      <c r="C6" s="1" t="s">
        <v>305</v>
      </c>
      <c r="D6" s="3">
        <v>41378</v>
      </c>
      <c r="E6" s="1" t="s">
        <v>310</v>
      </c>
      <c r="F6" s="1" t="s">
        <v>7</v>
      </c>
      <c r="G6" s="1" t="s">
        <v>139</v>
      </c>
      <c r="H6" s="2">
        <v>0.01</v>
      </c>
      <c r="I6" s="2">
        <v>0</v>
      </c>
      <c r="J6" s="2">
        <v>0</v>
      </c>
      <c r="K6" s="2">
        <f t="shared" si="0"/>
        <v>0.01</v>
      </c>
      <c r="N6" s="2">
        <f t="shared" si="1"/>
        <v>0.01</v>
      </c>
    </row>
    <row r="7" spans="1:14" x14ac:dyDescent="0.2">
      <c r="A7" s="1" t="s">
        <v>140</v>
      </c>
      <c r="B7" s="1" t="s">
        <v>4</v>
      </c>
      <c r="C7" s="1" t="s">
        <v>305</v>
      </c>
      <c r="D7" s="3">
        <v>41446</v>
      </c>
      <c r="E7" s="1" t="s">
        <v>310</v>
      </c>
      <c r="F7" s="1" t="s">
        <v>8</v>
      </c>
      <c r="G7" s="1" t="s">
        <v>140</v>
      </c>
      <c r="H7" s="2">
        <v>2430</v>
      </c>
      <c r="I7" s="2">
        <v>0</v>
      </c>
      <c r="J7" s="2">
        <v>52.85</v>
      </c>
      <c r="K7" s="2">
        <f t="shared" si="0"/>
        <v>2482.85</v>
      </c>
      <c r="N7" s="2">
        <f t="shared" si="1"/>
        <v>2482.85</v>
      </c>
    </row>
    <row r="8" spans="1:14" x14ac:dyDescent="0.2">
      <c r="A8" s="1" t="s">
        <v>141</v>
      </c>
      <c r="B8" s="1" t="s">
        <v>4</v>
      </c>
      <c r="C8" s="1" t="s">
        <v>305</v>
      </c>
      <c r="D8" s="3">
        <v>41447</v>
      </c>
      <c r="E8" s="1" t="s">
        <v>310</v>
      </c>
      <c r="F8" s="1" t="s">
        <v>9</v>
      </c>
      <c r="G8" s="1" t="s">
        <v>141</v>
      </c>
      <c r="H8" s="2">
        <v>1430</v>
      </c>
      <c r="I8" s="2">
        <v>0</v>
      </c>
      <c r="J8" s="2">
        <v>52.85</v>
      </c>
      <c r="K8" s="2">
        <f t="shared" si="0"/>
        <v>1482.85</v>
      </c>
      <c r="N8" s="2">
        <f t="shared" si="1"/>
        <v>1482.85</v>
      </c>
    </row>
    <row r="9" spans="1:14" x14ac:dyDescent="0.2">
      <c r="A9" s="1" t="s">
        <v>142</v>
      </c>
      <c r="B9" s="1" t="s">
        <v>1</v>
      </c>
      <c r="C9" s="1" t="s">
        <v>305</v>
      </c>
      <c r="D9" s="3">
        <v>41454</v>
      </c>
      <c r="E9" s="1" t="s">
        <v>310</v>
      </c>
      <c r="F9" s="1" t="s">
        <v>10</v>
      </c>
      <c r="G9" s="1" t="s">
        <v>142</v>
      </c>
      <c r="H9" s="2">
        <v>1930</v>
      </c>
      <c r="I9" s="2">
        <v>0</v>
      </c>
      <c r="J9" s="2">
        <v>0</v>
      </c>
      <c r="K9" s="2">
        <f t="shared" si="0"/>
        <v>1930</v>
      </c>
      <c r="N9" s="2">
        <f t="shared" si="1"/>
        <v>1930</v>
      </c>
    </row>
    <row r="10" spans="1:14" x14ac:dyDescent="0.2">
      <c r="A10" s="1" t="s">
        <v>143</v>
      </c>
      <c r="B10" s="1" t="s">
        <v>1</v>
      </c>
      <c r="C10" s="1" t="s">
        <v>305</v>
      </c>
      <c r="D10" s="3">
        <v>41460</v>
      </c>
      <c r="E10" s="1" t="s">
        <v>310</v>
      </c>
      <c r="F10" s="1" t="s">
        <v>11</v>
      </c>
      <c r="G10" s="1" t="s">
        <v>143</v>
      </c>
      <c r="H10" s="2">
        <v>1683</v>
      </c>
      <c r="I10" s="2">
        <v>0</v>
      </c>
      <c r="J10" s="2">
        <v>0</v>
      </c>
      <c r="K10" s="2">
        <f t="shared" si="0"/>
        <v>1683</v>
      </c>
      <c r="N10" s="2">
        <f t="shared" si="1"/>
        <v>1683</v>
      </c>
    </row>
    <row r="11" spans="1:14" x14ac:dyDescent="0.2">
      <c r="A11" s="1" t="s">
        <v>144</v>
      </c>
      <c r="B11" s="1" t="s">
        <v>4</v>
      </c>
      <c r="C11" s="1" t="s">
        <v>306</v>
      </c>
      <c r="D11" s="3">
        <v>41469</v>
      </c>
      <c r="E11" s="1" t="s">
        <v>310</v>
      </c>
      <c r="F11" s="1" t="s">
        <v>12</v>
      </c>
      <c r="G11" s="1" t="s">
        <v>144</v>
      </c>
      <c r="H11" s="2">
        <v>0</v>
      </c>
      <c r="I11" s="2">
        <v>1300</v>
      </c>
      <c r="J11" s="2">
        <v>0</v>
      </c>
      <c r="K11" s="2">
        <f t="shared" si="0"/>
        <v>1300</v>
      </c>
      <c r="M11" s="2">
        <v>1300</v>
      </c>
      <c r="N11" s="2">
        <f t="shared" si="1"/>
        <v>0</v>
      </c>
    </row>
    <row r="12" spans="1:14" x14ac:dyDescent="0.2">
      <c r="A12" s="1" t="s">
        <v>145</v>
      </c>
      <c r="B12" s="1" t="s">
        <v>4</v>
      </c>
      <c r="C12" s="1" t="s">
        <v>305</v>
      </c>
      <c r="D12" s="3">
        <v>41477</v>
      </c>
      <c r="E12" s="1" t="s">
        <v>310</v>
      </c>
      <c r="F12" s="1" t="s">
        <v>13</v>
      </c>
      <c r="G12" s="1" t="s">
        <v>145</v>
      </c>
      <c r="H12" s="2">
        <v>250</v>
      </c>
      <c r="I12" s="2">
        <v>0</v>
      </c>
      <c r="J12" s="2">
        <v>136.88</v>
      </c>
      <c r="K12" s="2">
        <f t="shared" si="0"/>
        <v>386.88</v>
      </c>
      <c r="N12" s="2">
        <f t="shared" si="1"/>
        <v>386.88</v>
      </c>
    </row>
    <row r="13" spans="1:14" x14ac:dyDescent="0.2">
      <c r="A13" s="1" t="s">
        <v>146</v>
      </c>
      <c r="B13" s="1" t="s">
        <v>1</v>
      </c>
      <c r="C13" s="1" t="s">
        <v>305</v>
      </c>
      <c r="D13" s="3">
        <v>41489</v>
      </c>
      <c r="E13" s="1" t="s">
        <v>311</v>
      </c>
      <c r="F13" s="1" t="s">
        <v>14</v>
      </c>
      <c r="G13" s="1" t="s">
        <v>146</v>
      </c>
      <c r="H13" s="2">
        <v>539.64</v>
      </c>
      <c r="I13" s="2">
        <v>0</v>
      </c>
      <c r="J13" s="2">
        <v>105.7</v>
      </c>
      <c r="K13" s="2">
        <f t="shared" si="0"/>
        <v>645.34</v>
      </c>
      <c r="N13" s="2">
        <f t="shared" si="1"/>
        <v>645.34</v>
      </c>
    </row>
    <row r="14" spans="1:14" x14ac:dyDescent="0.2">
      <c r="A14" s="1" t="s">
        <v>147</v>
      </c>
      <c r="B14" s="1" t="s">
        <v>1</v>
      </c>
      <c r="C14" s="1" t="s">
        <v>305</v>
      </c>
      <c r="D14" s="3">
        <v>41489</v>
      </c>
      <c r="E14" s="1" t="s">
        <v>310</v>
      </c>
      <c r="F14" s="1" t="s">
        <v>15</v>
      </c>
      <c r="G14" s="1" t="s">
        <v>147</v>
      </c>
      <c r="H14" s="2">
        <v>862.77</v>
      </c>
      <c r="I14" s="2">
        <v>0</v>
      </c>
      <c r="J14" s="2">
        <v>0</v>
      </c>
      <c r="K14" s="2">
        <f t="shared" si="0"/>
        <v>862.77</v>
      </c>
      <c r="N14" s="2">
        <f t="shared" si="1"/>
        <v>862.77</v>
      </c>
    </row>
    <row r="15" spans="1:14" x14ac:dyDescent="0.2">
      <c r="A15" s="1" t="s">
        <v>148</v>
      </c>
      <c r="B15" s="1" t="s">
        <v>1</v>
      </c>
      <c r="C15" s="1" t="s">
        <v>305</v>
      </c>
      <c r="D15" s="3">
        <v>41495</v>
      </c>
      <c r="E15" s="1" t="s">
        <v>310</v>
      </c>
      <c r="F15" s="1" t="s">
        <v>16</v>
      </c>
      <c r="G15" s="1" t="s">
        <v>148</v>
      </c>
      <c r="H15" s="2">
        <v>1930</v>
      </c>
      <c r="I15" s="2">
        <v>0</v>
      </c>
      <c r="J15" s="2">
        <v>0</v>
      </c>
      <c r="K15" s="2">
        <f t="shared" si="0"/>
        <v>1930</v>
      </c>
      <c r="N15" s="2">
        <f t="shared" si="1"/>
        <v>1930</v>
      </c>
    </row>
    <row r="16" spans="1:14" x14ac:dyDescent="0.2">
      <c r="A16" s="1" t="s">
        <v>149</v>
      </c>
      <c r="B16" s="1" t="s">
        <v>4</v>
      </c>
      <c r="C16" s="1" t="s">
        <v>305</v>
      </c>
      <c r="D16" s="3">
        <v>41504</v>
      </c>
      <c r="E16" s="1" t="s">
        <v>310</v>
      </c>
      <c r="F16" s="1" t="s">
        <v>17</v>
      </c>
      <c r="G16" s="1" t="s">
        <v>149</v>
      </c>
      <c r="H16" s="2">
        <v>2755.53</v>
      </c>
      <c r="I16" s="2">
        <v>0</v>
      </c>
      <c r="J16" s="2">
        <v>52.85</v>
      </c>
      <c r="K16" s="2">
        <f t="shared" si="0"/>
        <v>2808.38</v>
      </c>
      <c r="N16" s="2">
        <f t="shared" si="1"/>
        <v>2808.38</v>
      </c>
    </row>
    <row r="17" spans="1:14" x14ac:dyDescent="0.2">
      <c r="A17" s="1" t="s">
        <v>150</v>
      </c>
      <c r="B17" s="1" t="s">
        <v>4</v>
      </c>
      <c r="C17" s="1" t="s">
        <v>305</v>
      </c>
      <c r="D17" s="3">
        <v>41516</v>
      </c>
      <c r="E17" s="1" t="s">
        <v>310</v>
      </c>
      <c r="F17" s="1" t="s">
        <v>18</v>
      </c>
      <c r="G17" s="1" t="s">
        <v>150</v>
      </c>
      <c r="H17" s="2">
        <v>1044.08</v>
      </c>
      <c r="I17" s="2">
        <v>0</v>
      </c>
      <c r="J17" s="2">
        <v>0</v>
      </c>
      <c r="K17" s="2">
        <f t="shared" si="0"/>
        <v>1044.08</v>
      </c>
      <c r="M17" s="2">
        <v>0</v>
      </c>
      <c r="N17" s="2">
        <f t="shared" si="1"/>
        <v>1044.08</v>
      </c>
    </row>
    <row r="18" spans="1:14" x14ac:dyDescent="0.2">
      <c r="A18" s="1" t="s">
        <v>151</v>
      </c>
      <c r="B18" s="1" t="s">
        <v>1</v>
      </c>
      <c r="C18" s="1" t="s">
        <v>305</v>
      </c>
      <c r="D18" s="3">
        <v>41514</v>
      </c>
      <c r="E18" s="1" t="s">
        <v>310</v>
      </c>
      <c r="F18" s="1" t="s">
        <v>19</v>
      </c>
      <c r="G18" s="1" t="s">
        <v>151</v>
      </c>
      <c r="H18" s="2">
        <v>1930</v>
      </c>
      <c r="I18" s="2">
        <v>0</v>
      </c>
      <c r="J18" s="2">
        <v>0</v>
      </c>
      <c r="K18" s="2">
        <f t="shared" si="0"/>
        <v>1930</v>
      </c>
      <c r="N18" s="2">
        <f t="shared" si="1"/>
        <v>1930</v>
      </c>
    </row>
    <row r="19" spans="1:14" x14ac:dyDescent="0.2">
      <c r="A19" s="1" t="s">
        <v>152</v>
      </c>
      <c r="B19" s="1" t="s">
        <v>1</v>
      </c>
      <c r="C19" s="1" t="s">
        <v>305</v>
      </c>
      <c r="D19" s="3">
        <v>41534</v>
      </c>
      <c r="E19" s="1" t="s">
        <v>310</v>
      </c>
      <c r="F19" s="1" t="s">
        <v>20</v>
      </c>
      <c r="G19" s="1" t="s">
        <v>152</v>
      </c>
      <c r="H19" s="2">
        <v>0</v>
      </c>
      <c r="I19" s="2">
        <v>1930</v>
      </c>
      <c r="J19" s="2">
        <v>0</v>
      </c>
      <c r="K19" s="2">
        <f t="shared" si="0"/>
        <v>1930</v>
      </c>
      <c r="M19" s="2">
        <v>0</v>
      </c>
      <c r="N19" s="2">
        <f t="shared" si="1"/>
        <v>1930</v>
      </c>
    </row>
    <row r="20" spans="1:14" x14ac:dyDescent="0.2">
      <c r="A20" s="1" t="s">
        <v>153</v>
      </c>
      <c r="B20" s="1" t="s">
        <v>1</v>
      </c>
      <c r="C20" s="1" t="s">
        <v>305</v>
      </c>
      <c r="D20" s="3">
        <v>41544</v>
      </c>
      <c r="E20" s="1" t="s">
        <v>310</v>
      </c>
      <c r="F20" s="1" t="s">
        <v>21</v>
      </c>
      <c r="G20" s="1" t="s">
        <v>153</v>
      </c>
      <c r="H20" s="2">
        <v>1930</v>
      </c>
      <c r="I20" s="2">
        <v>0</v>
      </c>
      <c r="J20" s="2">
        <v>0</v>
      </c>
      <c r="K20" s="2">
        <f t="shared" si="0"/>
        <v>1930</v>
      </c>
      <c r="N20" s="2">
        <f t="shared" si="1"/>
        <v>1930</v>
      </c>
    </row>
    <row r="21" spans="1:14" x14ac:dyDescent="0.2">
      <c r="A21" s="1" t="s">
        <v>154</v>
      </c>
      <c r="B21" s="1" t="s">
        <v>1</v>
      </c>
      <c r="C21" s="1" t="s">
        <v>305</v>
      </c>
      <c r="D21" s="3">
        <v>41544</v>
      </c>
      <c r="E21" s="1" t="s">
        <v>310</v>
      </c>
      <c r="F21" s="1" t="s">
        <v>22</v>
      </c>
      <c r="G21" s="1" t="s">
        <v>154</v>
      </c>
      <c r="H21" s="2">
        <v>1930</v>
      </c>
      <c r="I21" s="2">
        <v>0</v>
      </c>
      <c r="J21" s="2">
        <v>0</v>
      </c>
      <c r="K21" s="2">
        <f t="shared" si="0"/>
        <v>1930</v>
      </c>
      <c r="N21" s="2">
        <f t="shared" si="1"/>
        <v>1930</v>
      </c>
    </row>
    <row r="22" spans="1:14" x14ac:dyDescent="0.2">
      <c r="A22" s="1" t="s">
        <v>155</v>
      </c>
      <c r="B22" s="1" t="s">
        <v>1</v>
      </c>
      <c r="C22" s="1" t="s">
        <v>305</v>
      </c>
      <c r="D22" s="3">
        <v>41616</v>
      </c>
      <c r="E22" s="1" t="s">
        <v>310</v>
      </c>
      <c r="F22" s="1" t="s">
        <v>23</v>
      </c>
      <c r="G22" s="1" t="s">
        <v>155</v>
      </c>
      <c r="H22" s="2">
        <v>0</v>
      </c>
      <c r="I22" s="2">
        <v>1930</v>
      </c>
      <c r="J22" s="2">
        <v>0</v>
      </c>
      <c r="K22" s="2">
        <f t="shared" si="0"/>
        <v>1930</v>
      </c>
      <c r="M22" s="2">
        <v>0</v>
      </c>
      <c r="N22" s="2">
        <f t="shared" si="1"/>
        <v>1930</v>
      </c>
    </row>
    <row r="23" spans="1:14" x14ac:dyDescent="0.2">
      <c r="A23" s="1" t="s">
        <v>156</v>
      </c>
      <c r="B23" s="1" t="s">
        <v>1</v>
      </c>
      <c r="C23" s="1" t="s">
        <v>307</v>
      </c>
      <c r="D23" s="3">
        <v>41623</v>
      </c>
      <c r="E23" s="1" t="s">
        <v>310</v>
      </c>
      <c r="F23" s="1" t="s">
        <v>24</v>
      </c>
      <c r="G23" s="1" t="s">
        <v>156</v>
      </c>
      <c r="H23" s="2">
        <v>0</v>
      </c>
      <c r="I23" s="2">
        <v>1930</v>
      </c>
      <c r="J23" s="2">
        <v>0</v>
      </c>
      <c r="K23" s="2">
        <f t="shared" si="0"/>
        <v>1930</v>
      </c>
      <c r="M23" s="2">
        <v>0</v>
      </c>
      <c r="N23" s="2">
        <f t="shared" si="1"/>
        <v>1930</v>
      </c>
    </row>
    <row r="24" spans="1:14" x14ac:dyDescent="0.2">
      <c r="A24" s="1" t="s">
        <v>157</v>
      </c>
      <c r="B24" s="1" t="s">
        <v>4</v>
      </c>
      <c r="C24" s="1" t="s">
        <v>305</v>
      </c>
      <c r="D24" s="3">
        <v>41634</v>
      </c>
      <c r="E24" s="1" t="s">
        <v>310</v>
      </c>
      <c r="F24" s="1" t="s">
        <v>25</v>
      </c>
      <c r="G24" s="1" t="s">
        <v>157</v>
      </c>
      <c r="K24" s="2">
        <f t="shared" si="0"/>
        <v>0</v>
      </c>
      <c r="L24" s="2">
        <v>1604.3</v>
      </c>
      <c r="N24" s="2">
        <f t="shared" si="1"/>
        <v>1604.3</v>
      </c>
    </row>
    <row r="25" spans="1:14" x14ac:dyDescent="0.2">
      <c r="A25" s="1" t="s">
        <v>158</v>
      </c>
      <c r="B25" s="1" t="s">
        <v>1</v>
      </c>
      <c r="C25" s="1" t="s">
        <v>305</v>
      </c>
      <c r="D25" s="3">
        <v>41644</v>
      </c>
      <c r="E25" s="1" t="s">
        <v>310</v>
      </c>
      <c r="F25" s="1" t="s">
        <v>26</v>
      </c>
      <c r="G25" s="1" t="s">
        <v>158</v>
      </c>
      <c r="H25" s="2">
        <v>1850</v>
      </c>
      <c r="I25" s="2">
        <v>0</v>
      </c>
      <c r="J25" s="2">
        <v>0</v>
      </c>
      <c r="K25" s="2">
        <f t="shared" si="0"/>
        <v>1850</v>
      </c>
      <c r="N25" s="2">
        <f t="shared" si="1"/>
        <v>1850</v>
      </c>
    </row>
    <row r="26" spans="1:14" x14ac:dyDescent="0.2">
      <c r="A26" s="1" t="s">
        <v>159</v>
      </c>
      <c r="B26" s="1" t="s">
        <v>1</v>
      </c>
      <c r="C26" s="1" t="s">
        <v>305</v>
      </c>
      <c r="D26" s="3">
        <v>41657</v>
      </c>
      <c r="E26" s="1" t="s">
        <v>311</v>
      </c>
      <c r="F26" s="1" t="s">
        <v>27</v>
      </c>
      <c r="G26" s="1" t="s">
        <v>159</v>
      </c>
      <c r="H26" s="2">
        <v>-946.98</v>
      </c>
      <c r="I26" s="2">
        <v>0</v>
      </c>
      <c r="J26" s="2">
        <v>56.74</v>
      </c>
      <c r="K26" s="2">
        <f t="shared" si="0"/>
        <v>-890.24</v>
      </c>
      <c r="N26" s="2">
        <f t="shared" si="1"/>
        <v>-890.24</v>
      </c>
    </row>
    <row r="27" spans="1:14" x14ac:dyDescent="0.2">
      <c r="A27" s="1" t="s">
        <v>160</v>
      </c>
      <c r="B27" s="1" t="s">
        <v>1</v>
      </c>
      <c r="C27" s="1" t="s">
        <v>305</v>
      </c>
      <c r="D27" s="3">
        <v>41623</v>
      </c>
      <c r="E27" s="1" t="s">
        <v>310</v>
      </c>
      <c r="F27" s="1" t="s">
        <v>28</v>
      </c>
      <c r="G27" s="1" t="s">
        <v>160</v>
      </c>
      <c r="K27" s="2">
        <f t="shared" si="0"/>
        <v>0</v>
      </c>
      <c r="L27" s="2">
        <v>1930</v>
      </c>
      <c r="N27" s="2">
        <f t="shared" si="1"/>
        <v>1930</v>
      </c>
    </row>
    <row r="28" spans="1:14" x14ac:dyDescent="0.2">
      <c r="A28" s="1" t="s">
        <v>161</v>
      </c>
      <c r="B28" s="1" t="s">
        <v>1</v>
      </c>
      <c r="C28" s="1" t="s">
        <v>305</v>
      </c>
      <c r="D28" s="3">
        <v>41657</v>
      </c>
      <c r="E28" s="1" t="s">
        <v>310</v>
      </c>
      <c r="F28" s="1" t="s">
        <v>29</v>
      </c>
      <c r="G28" s="1" t="s">
        <v>161</v>
      </c>
      <c r="H28" s="2">
        <v>1850</v>
      </c>
      <c r="I28" s="2">
        <v>0</v>
      </c>
      <c r="J28" s="2">
        <v>0</v>
      </c>
      <c r="K28" s="2">
        <f t="shared" si="0"/>
        <v>1850</v>
      </c>
      <c r="N28" s="2">
        <f t="shared" si="1"/>
        <v>1850</v>
      </c>
    </row>
    <row r="29" spans="1:14" x14ac:dyDescent="0.2">
      <c r="A29" s="1" t="s">
        <v>162</v>
      </c>
      <c r="B29" s="1" t="s">
        <v>1</v>
      </c>
      <c r="C29" s="1" t="s">
        <v>305</v>
      </c>
      <c r="D29" s="3">
        <v>41678</v>
      </c>
      <c r="E29" s="1" t="s">
        <v>310</v>
      </c>
      <c r="F29" s="1" t="s">
        <v>30</v>
      </c>
      <c r="G29" s="1" t="s">
        <v>162</v>
      </c>
      <c r="H29" s="2">
        <v>1850</v>
      </c>
      <c r="I29" s="2">
        <v>0</v>
      </c>
      <c r="J29" s="2">
        <v>0</v>
      </c>
      <c r="K29" s="2">
        <f t="shared" si="0"/>
        <v>1850</v>
      </c>
      <c r="N29" s="2">
        <f t="shared" si="1"/>
        <v>1850</v>
      </c>
    </row>
    <row r="30" spans="1:14" x14ac:dyDescent="0.2">
      <c r="A30" s="1" t="s">
        <v>163</v>
      </c>
      <c r="B30" s="1" t="s">
        <v>1</v>
      </c>
      <c r="C30" s="1" t="s">
        <v>305</v>
      </c>
      <c r="D30" s="3">
        <v>41685</v>
      </c>
      <c r="E30" s="1" t="s">
        <v>310</v>
      </c>
      <c r="F30" s="1" t="s">
        <v>3</v>
      </c>
      <c r="G30" s="1" t="s">
        <v>163</v>
      </c>
      <c r="H30" s="2">
        <v>1850</v>
      </c>
      <c r="I30" s="2">
        <v>0</v>
      </c>
      <c r="J30" s="2">
        <v>0</v>
      </c>
      <c r="K30" s="2">
        <f t="shared" si="0"/>
        <v>1850</v>
      </c>
      <c r="N30" s="2">
        <f t="shared" si="1"/>
        <v>1850</v>
      </c>
    </row>
    <row r="31" spans="1:14" x14ac:dyDescent="0.2">
      <c r="A31" s="1" t="s">
        <v>164</v>
      </c>
      <c r="B31" s="1" t="s">
        <v>1</v>
      </c>
      <c r="C31" s="1" t="s">
        <v>305</v>
      </c>
      <c r="D31" s="3">
        <v>41699</v>
      </c>
      <c r="E31" s="1" t="s">
        <v>310</v>
      </c>
      <c r="F31" s="1" t="s">
        <v>31</v>
      </c>
      <c r="G31" s="1" t="s">
        <v>164</v>
      </c>
      <c r="H31" s="2">
        <v>1850</v>
      </c>
      <c r="I31" s="2">
        <v>0</v>
      </c>
      <c r="J31" s="2">
        <v>0</v>
      </c>
      <c r="K31" s="2">
        <f t="shared" si="0"/>
        <v>1850</v>
      </c>
      <c r="N31" s="2">
        <f t="shared" si="1"/>
        <v>1850</v>
      </c>
    </row>
    <row r="32" spans="1:14" x14ac:dyDescent="0.2">
      <c r="A32" s="1" t="s">
        <v>165</v>
      </c>
      <c r="B32" s="1" t="s">
        <v>1</v>
      </c>
      <c r="C32" s="1" t="s">
        <v>305</v>
      </c>
      <c r="D32" s="3">
        <v>41703</v>
      </c>
      <c r="E32" s="1" t="s">
        <v>311</v>
      </c>
      <c r="F32" s="1" t="s">
        <v>32</v>
      </c>
      <c r="G32" s="1" t="s">
        <v>165</v>
      </c>
      <c r="H32" s="2">
        <v>1235.8499999999999</v>
      </c>
      <c r="I32" s="2">
        <v>0</v>
      </c>
      <c r="J32" s="2">
        <v>64.069999999999993</v>
      </c>
      <c r="K32" s="2">
        <f t="shared" si="0"/>
        <v>1299.9199999999998</v>
      </c>
      <c r="N32" s="2">
        <f t="shared" si="1"/>
        <v>1299.9199999999998</v>
      </c>
    </row>
    <row r="33" spans="1:14" x14ac:dyDescent="0.2">
      <c r="A33" s="1" t="s">
        <v>166</v>
      </c>
      <c r="B33" s="1" t="s">
        <v>1</v>
      </c>
      <c r="C33" s="1" t="s">
        <v>305</v>
      </c>
      <c r="D33" s="3">
        <v>41703</v>
      </c>
      <c r="E33" s="1" t="s">
        <v>310</v>
      </c>
      <c r="F33" s="1" t="s">
        <v>33</v>
      </c>
      <c r="G33" s="1" t="s">
        <v>166</v>
      </c>
      <c r="H33" s="2">
        <v>0.01</v>
      </c>
      <c r="I33" s="2">
        <v>0</v>
      </c>
      <c r="J33" s="2">
        <v>0</v>
      </c>
      <c r="K33" s="2">
        <f t="shared" si="0"/>
        <v>0.01</v>
      </c>
      <c r="N33" s="2">
        <f t="shared" si="1"/>
        <v>0.01</v>
      </c>
    </row>
    <row r="34" spans="1:14" x14ac:dyDescent="0.2">
      <c r="A34" s="1" t="s">
        <v>167</v>
      </c>
      <c r="B34" s="1" t="s">
        <v>1</v>
      </c>
      <c r="C34" s="1" t="s">
        <v>305</v>
      </c>
      <c r="D34" s="3">
        <v>41729</v>
      </c>
      <c r="E34" s="1" t="s">
        <v>310</v>
      </c>
      <c r="F34" s="1" t="s">
        <v>8</v>
      </c>
      <c r="G34" s="1" t="s">
        <v>167</v>
      </c>
      <c r="H34" s="2">
        <v>1850</v>
      </c>
      <c r="I34" s="2">
        <v>0</v>
      </c>
      <c r="J34" s="2">
        <v>0</v>
      </c>
      <c r="K34" s="2">
        <f t="shared" si="0"/>
        <v>1850</v>
      </c>
      <c r="N34" s="2">
        <f t="shared" si="1"/>
        <v>1850</v>
      </c>
    </row>
    <row r="35" spans="1:14" x14ac:dyDescent="0.2">
      <c r="A35" s="1" t="s">
        <v>168</v>
      </c>
      <c r="B35" s="1" t="s">
        <v>1</v>
      </c>
      <c r="C35" s="1" t="s">
        <v>305</v>
      </c>
      <c r="D35" s="3">
        <v>41734</v>
      </c>
      <c r="E35" s="1" t="s">
        <v>311</v>
      </c>
      <c r="F35" s="1" t="s">
        <v>34</v>
      </c>
      <c r="G35" s="1" t="s">
        <v>168</v>
      </c>
      <c r="H35" s="2">
        <v>1985.61</v>
      </c>
      <c r="I35" s="2">
        <v>0</v>
      </c>
      <c r="J35" s="2">
        <v>74.599999999999994</v>
      </c>
      <c r="K35" s="2">
        <f t="shared" si="0"/>
        <v>2060.21</v>
      </c>
      <c r="N35" s="2">
        <f t="shared" si="1"/>
        <v>2060.21</v>
      </c>
    </row>
    <row r="36" spans="1:14" x14ac:dyDescent="0.2">
      <c r="A36" s="1" t="s">
        <v>169</v>
      </c>
      <c r="B36" s="1" t="s">
        <v>1</v>
      </c>
      <c r="C36" s="1" t="s">
        <v>305</v>
      </c>
      <c r="D36" s="3">
        <v>41738</v>
      </c>
      <c r="E36" s="1" t="s">
        <v>310</v>
      </c>
      <c r="F36" s="1" t="s">
        <v>35</v>
      </c>
      <c r="G36" s="1" t="s">
        <v>169</v>
      </c>
      <c r="H36" s="2">
        <v>1850</v>
      </c>
      <c r="I36" s="2">
        <v>0</v>
      </c>
      <c r="J36" s="2">
        <v>129.41999999999999</v>
      </c>
      <c r="K36" s="2">
        <f t="shared" si="0"/>
        <v>1979.42</v>
      </c>
      <c r="N36" s="2">
        <f t="shared" si="1"/>
        <v>1979.42</v>
      </c>
    </row>
    <row r="37" spans="1:14" x14ac:dyDescent="0.2">
      <c r="A37" s="1" t="s">
        <v>170</v>
      </c>
      <c r="B37" s="1" t="s">
        <v>4</v>
      </c>
      <c r="C37" s="1" t="s">
        <v>305</v>
      </c>
      <c r="D37" s="3">
        <v>41757</v>
      </c>
      <c r="E37" s="1" t="s">
        <v>310</v>
      </c>
      <c r="F37" s="1" t="s">
        <v>36</v>
      </c>
      <c r="G37" s="1" t="s">
        <v>170</v>
      </c>
      <c r="H37" s="2">
        <v>1021.21</v>
      </c>
      <c r="I37" s="2">
        <v>0</v>
      </c>
      <c r="J37" s="2">
        <v>53.29</v>
      </c>
      <c r="K37" s="2">
        <f t="shared" si="0"/>
        <v>1074.5</v>
      </c>
      <c r="N37" s="2">
        <f t="shared" si="1"/>
        <v>1074.5</v>
      </c>
    </row>
    <row r="38" spans="1:14" x14ac:dyDescent="0.2">
      <c r="A38" s="1" t="s">
        <v>171</v>
      </c>
      <c r="B38" s="1" t="s">
        <v>1</v>
      </c>
      <c r="C38" s="1" t="s">
        <v>305</v>
      </c>
      <c r="D38" s="3">
        <v>41776</v>
      </c>
      <c r="E38" s="1" t="s">
        <v>310</v>
      </c>
      <c r="F38" s="1" t="s">
        <v>37</v>
      </c>
      <c r="G38" s="1" t="s">
        <v>171</v>
      </c>
      <c r="H38" s="2">
        <v>1850</v>
      </c>
      <c r="I38" s="2">
        <v>0</v>
      </c>
      <c r="J38" s="2">
        <v>0</v>
      </c>
      <c r="K38" s="2">
        <f t="shared" si="0"/>
        <v>1850</v>
      </c>
      <c r="N38" s="2">
        <f t="shared" si="1"/>
        <v>1850</v>
      </c>
    </row>
    <row r="39" spans="1:14" x14ac:dyDescent="0.2">
      <c r="A39" s="1" t="s">
        <v>172</v>
      </c>
      <c r="B39" s="1" t="s">
        <v>1</v>
      </c>
      <c r="C39" s="1" t="s">
        <v>305</v>
      </c>
      <c r="D39" s="3">
        <v>41790</v>
      </c>
      <c r="E39" s="1" t="s">
        <v>310</v>
      </c>
      <c r="F39" s="1" t="s">
        <v>38</v>
      </c>
      <c r="G39" s="1" t="s">
        <v>172</v>
      </c>
      <c r="H39" s="2">
        <v>1850</v>
      </c>
      <c r="I39" s="2">
        <v>0</v>
      </c>
      <c r="J39" s="2">
        <v>0</v>
      </c>
      <c r="K39" s="2">
        <f t="shared" si="0"/>
        <v>1850</v>
      </c>
      <c r="N39" s="2">
        <f t="shared" si="1"/>
        <v>1850</v>
      </c>
    </row>
    <row r="40" spans="1:14" x14ac:dyDescent="0.2">
      <c r="A40" s="1" t="s">
        <v>173</v>
      </c>
      <c r="B40" s="1" t="s">
        <v>4</v>
      </c>
      <c r="C40" s="1" t="s">
        <v>305</v>
      </c>
      <c r="D40" s="3">
        <v>41793</v>
      </c>
      <c r="E40" s="1" t="s">
        <v>310</v>
      </c>
      <c r="F40" s="1" t="s">
        <v>39</v>
      </c>
      <c r="G40" s="1" t="s">
        <v>173</v>
      </c>
      <c r="H40" s="2">
        <v>2102.85</v>
      </c>
      <c r="I40" s="2">
        <v>500</v>
      </c>
      <c r="J40" s="2">
        <v>59.76</v>
      </c>
      <c r="K40" s="2">
        <f t="shared" si="0"/>
        <v>2662.61</v>
      </c>
      <c r="M40" s="2">
        <v>500</v>
      </c>
      <c r="N40" s="2">
        <f t="shared" si="1"/>
        <v>2162.61</v>
      </c>
    </row>
    <row r="41" spans="1:14" x14ac:dyDescent="0.2">
      <c r="A41" s="1" t="s">
        <v>174</v>
      </c>
      <c r="B41" s="1" t="s">
        <v>1</v>
      </c>
      <c r="C41" s="1" t="s">
        <v>306</v>
      </c>
      <c r="D41" s="3">
        <v>41790</v>
      </c>
      <c r="E41" s="1" t="s">
        <v>310</v>
      </c>
      <c r="F41" s="1" t="s">
        <v>40</v>
      </c>
      <c r="G41" s="1" t="s">
        <v>174</v>
      </c>
      <c r="H41" s="2">
        <v>0</v>
      </c>
      <c r="I41" s="2">
        <v>0</v>
      </c>
      <c r="J41" s="2">
        <v>0</v>
      </c>
      <c r="K41" s="2">
        <f t="shared" si="0"/>
        <v>0</v>
      </c>
      <c r="N41" s="2">
        <f t="shared" si="1"/>
        <v>0</v>
      </c>
    </row>
    <row r="42" spans="1:14" x14ac:dyDescent="0.2">
      <c r="A42" s="1" t="s">
        <v>175</v>
      </c>
      <c r="B42" s="1" t="s">
        <v>1</v>
      </c>
      <c r="C42" s="1" t="s">
        <v>305</v>
      </c>
      <c r="D42" s="3">
        <v>41760</v>
      </c>
      <c r="E42" s="1" t="s">
        <v>311</v>
      </c>
      <c r="F42" s="1" t="s">
        <v>41</v>
      </c>
      <c r="G42" s="1" t="s">
        <v>175</v>
      </c>
      <c r="H42" s="2">
        <v>822.68</v>
      </c>
      <c r="I42" s="2">
        <v>0</v>
      </c>
      <c r="J42" s="2">
        <v>53.29</v>
      </c>
      <c r="K42" s="2">
        <f t="shared" si="0"/>
        <v>875.96999999999991</v>
      </c>
      <c r="N42" s="2">
        <f t="shared" si="1"/>
        <v>875.96999999999991</v>
      </c>
    </row>
    <row r="43" spans="1:14" x14ac:dyDescent="0.2">
      <c r="A43" s="1" t="s">
        <v>176</v>
      </c>
      <c r="B43" s="1" t="s">
        <v>4</v>
      </c>
      <c r="C43" s="1" t="s">
        <v>306</v>
      </c>
      <c r="D43" s="3">
        <v>41791</v>
      </c>
      <c r="E43" s="1" t="s">
        <v>311</v>
      </c>
      <c r="F43" s="1" t="s">
        <v>42</v>
      </c>
      <c r="G43" s="1" t="s">
        <v>176</v>
      </c>
      <c r="H43" s="2">
        <v>0</v>
      </c>
      <c r="I43" s="2">
        <v>0</v>
      </c>
      <c r="J43" s="2">
        <v>0</v>
      </c>
      <c r="K43" s="2">
        <f t="shared" si="0"/>
        <v>0</v>
      </c>
      <c r="N43" s="2">
        <f t="shared" si="1"/>
        <v>0</v>
      </c>
    </row>
    <row r="44" spans="1:14" x14ac:dyDescent="0.2">
      <c r="A44" s="1" t="s">
        <v>177</v>
      </c>
      <c r="B44" s="1" t="s">
        <v>4</v>
      </c>
      <c r="C44" s="1" t="s">
        <v>306</v>
      </c>
      <c r="D44" s="3">
        <v>41794</v>
      </c>
      <c r="E44" s="1" t="s">
        <v>310</v>
      </c>
      <c r="F44" s="1" t="s">
        <v>43</v>
      </c>
      <c r="G44" s="1" t="s">
        <v>177</v>
      </c>
      <c r="H44" s="2">
        <v>0</v>
      </c>
      <c r="I44" s="2">
        <v>0</v>
      </c>
      <c r="J44" s="2">
        <v>0</v>
      </c>
      <c r="K44" s="2">
        <f t="shared" si="0"/>
        <v>0</v>
      </c>
      <c r="N44" s="2">
        <f t="shared" si="1"/>
        <v>0</v>
      </c>
    </row>
    <row r="45" spans="1:14" x14ac:dyDescent="0.2">
      <c r="A45" s="1" t="s">
        <v>178</v>
      </c>
      <c r="B45" s="1" t="s">
        <v>1</v>
      </c>
      <c r="C45" s="1" t="s">
        <v>305</v>
      </c>
      <c r="D45" s="3">
        <v>41794</v>
      </c>
      <c r="E45" s="1" t="s">
        <v>310</v>
      </c>
      <c r="F45" s="1" t="s">
        <v>44</v>
      </c>
      <c r="G45" s="1" t="s">
        <v>178</v>
      </c>
      <c r="H45" s="2">
        <v>0.01</v>
      </c>
      <c r="I45" s="2">
        <v>0</v>
      </c>
      <c r="J45" s="2">
        <v>0</v>
      </c>
      <c r="K45" s="2">
        <f t="shared" si="0"/>
        <v>0.01</v>
      </c>
      <c r="N45" s="2">
        <f t="shared" si="1"/>
        <v>0.01</v>
      </c>
    </row>
    <row r="46" spans="1:14" x14ac:dyDescent="0.2">
      <c r="A46" s="1" t="s">
        <v>179</v>
      </c>
      <c r="B46" s="1" t="s">
        <v>4</v>
      </c>
      <c r="C46" s="1" t="s">
        <v>305</v>
      </c>
      <c r="D46" s="3">
        <v>41776</v>
      </c>
      <c r="E46" s="1" t="s">
        <v>310</v>
      </c>
      <c r="F46" s="1" t="s">
        <v>45</v>
      </c>
      <c r="G46" s="1" t="s">
        <v>179</v>
      </c>
      <c r="H46" s="2">
        <v>0</v>
      </c>
      <c r="I46" s="2">
        <v>3600</v>
      </c>
      <c r="J46" s="2">
        <v>0</v>
      </c>
      <c r="K46" s="2">
        <f t="shared" si="0"/>
        <v>3600</v>
      </c>
      <c r="M46" s="2">
        <v>-1484.61</v>
      </c>
      <c r="N46" s="2">
        <f t="shared" si="1"/>
        <v>5084.6099999999997</v>
      </c>
    </row>
    <row r="47" spans="1:14" x14ac:dyDescent="0.2">
      <c r="A47" s="1" t="s">
        <v>180</v>
      </c>
      <c r="B47" s="1" t="s">
        <v>1</v>
      </c>
      <c r="C47" s="1" t="s">
        <v>305</v>
      </c>
      <c r="D47" s="3">
        <v>41811</v>
      </c>
      <c r="E47" s="1" t="s">
        <v>310</v>
      </c>
      <c r="F47" s="1" t="s">
        <v>46</v>
      </c>
      <c r="G47" s="1" t="s">
        <v>180</v>
      </c>
      <c r="H47" s="2">
        <v>1850</v>
      </c>
      <c r="I47" s="2">
        <v>0</v>
      </c>
      <c r="J47" s="2">
        <v>0</v>
      </c>
      <c r="K47" s="2">
        <f t="shared" si="0"/>
        <v>1850</v>
      </c>
      <c r="N47" s="2">
        <f t="shared" si="1"/>
        <v>1850</v>
      </c>
    </row>
    <row r="48" spans="1:14" x14ac:dyDescent="0.2">
      <c r="A48" s="1" t="s">
        <v>181</v>
      </c>
      <c r="B48" s="1" t="s">
        <v>4</v>
      </c>
      <c r="C48" s="1" t="s">
        <v>305</v>
      </c>
      <c r="D48" s="3">
        <v>41835</v>
      </c>
      <c r="E48" s="1" t="s">
        <v>310</v>
      </c>
      <c r="F48" s="1" t="s">
        <v>47</v>
      </c>
      <c r="G48" s="1" t="s">
        <v>181</v>
      </c>
      <c r="H48" s="2">
        <v>332.36</v>
      </c>
      <c r="I48" s="2">
        <v>0</v>
      </c>
      <c r="J48" s="2">
        <v>53.29</v>
      </c>
      <c r="K48" s="2">
        <f t="shared" si="0"/>
        <v>385.65000000000003</v>
      </c>
      <c r="N48" s="2">
        <f t="shared" si="1"/>
        <v>385.65000000000003</v>
      </c>
    </row>
    <row r="49" spans="1:14" x14ac:dyDescent="0.2">
      <c r="A49" s="1" t="s">
        <v>182</v>
      </c>
      <c r="B49" s="1" t="s">
        <v>4</v>
      </c>
      <c r="C49" s="1" t="s">
        <v>305</v>
      </c>
      <c r="D49" s="3">
        <v>41462</v>
      </c>
      <c r="E49" s="1" t="s">
        <v>310</v>
      </c>
      <c r="F49" s="1" t="s">
        <v>48</v>
      </c>
      <c r="G49" s="1" t="s">
        <v>182</v>
      </c>
      <c r="K49" s="2">
        <f t="shared" si="0"/>
        <v>0</v>
      </c>
      <c r="L49" s="2">
        <v>200</v>
      </c>
      <c r="M49" s="2">
        <v>0</v>
      </c>
      <c r="N49" s="2">
        <f t="shared" si="1"/>
        <v>200</v>
      </c>
    </row>
    <row r="50" spans="1:14" x14ac:dyDescent="0.2">
      <c r="A50" s="1" t="s">
        <v>183</v>
      </c>
      <c r="B50" s="1" t="s">
        <v>4</v>
      </c>
      <c r="C50" s="1" t="s">
        <v>305</v>
      </c>
      <c r="D50" s="3">
        <v>41864</v>
      </c>
      <c r="E50" s="1" t="s">
        <v>310</v>
      </c>
      <c r="F50" s="1" t="s">
        <v>49</v>
      </c>
      <c r="G50" s="1" t="s">
        <v>183</v>
      </c>
      <c r="H50" s="2">
        <v>0</v>
      </c>
      <c r="I50" s="2">
        <v>3600</v>
      </c>
      <c r="J50" s="2">
        <v>0</v>
      </c>
      <c r="K50" s="2">
        <f t="shared" si="0"/>
        <v>3600</v>
      </c>
      <c r="M50" s="2">
        <v>196</v>
      </c>
      <c r="N50" s="2">
        <f t="shared" si="1"/>
        <v>3404</v>
      </c>
    </row>
    <row r="51" spans="1:14" x14ac:dyDescent="0.2">
      <c r="A51" s="1" t="s">
        <v>184</v>
      </c>
      <c r="B51" s="1" t="s">
        <v>1</v>
      </c>
      <c r="C51" s="1" t="s">
        <v>305</v>
      </c>
      <c r="D51" s="3">
        <v>41867</v>
      </c>
      <c r="E51" s="1" t="s">
        <v>310</v>
      </c>
      <c r="F51" s="1" t="s">
        <v>50</v>
      </c>
      <c r="G51" s="1" t="s">
        <v>184</v>
      </c>
      <c r="H51" s="2">
        <v>1850</v>
      </c>
      <c r="I51" s="2">
        <v>0</v>
      </c>
      <c r="J51" s="2">
        <v>0</v>
      </c>
      <c r="K51" s="2">
        <f t="shared" si="0"/>
        <v>1850</v>
      </c>
      <c r="N51" s="2">
        <f t="shared" si="1"/>
        <v>1850</v>
      </c>
    </row>
    <row r="52" spans="1:14" x14ac:dyDescent="0.2">
      <c r="A52" s="1" t="s">
        <v>185</v>
      </c>
      <c r="B52" s="1" t="s">
        <v>4</v>
      </c>
      <c r="C52" s="1" t="s">
        <v>305</v>
      </c>
      <c r="D52" s="3">
        <v>41874</v>
      </c>
      <c r="E52" s="1" t="s">
        <v>310</v>
      </c>
      <c r="F52" s="1" t="s">
        <v>51</v>
      </c>
      <c r="G52" s="1" t="s">
        <v>185</v>
      </c>
      <c r="H52" s="2">
        <v>0</v>
      </c>
      <c r="I52" s="2">
        <v>3600</v>
      </c>
      <c r="J52" s="2">
        <v>0</v>
      </c>
      <c r="K52" s="2">
        <f t="shared" si="0"/>
        <v>3600</v>
      </c>
      <c r="M52" s="2">
        <v>3290.18</v>
      </c>
      <c r="N52" s="2">
        <f t="shared" si="1"/>
        <v>309.82000000000016</v>
      </c>
    </row>
    <row r="53" spans="1:14" x14ac:dyDescent="0.2">
      <c r="A53" s="1" t="s">
        <v>186</v>
      </c>
      <c r="B53" s="1" t="s">
        <v>4</v>
      </c>
      <c r="C53" s="1" t="s">
        <v>305</v>
      </c>
      <c r="D53" s="3">
        <v>41890</v>
      </c>
      <c r="E53" s="1" t="s">
        <v>310</v>
      </c>
      <c r="F53" s="1" t="s">
        <v>52</v>
      </c>
      <c r="G53" s="1" t="s">
        <v>186</v>
      </c>
      <c r="H53" s="2">
        <v>0</v>
      </c>
      <c r="I53" s="2">
        <v>1300</v>
      </c>
      <c r="J53" s="2">
        <v>53.29</v>
      </c>
      <c r="K53" s="2">
        <f t="shared" si="0"/>
        <v>1353.29</v>
      </c>
      <c r="M53" s="2">
        <v>-1201.99</v>
      </c>
      <c r="N53" s="2">
        <f t="shared" si="1"/>
        <v>2555.2799999999997</v>
      </c>
    </row>
    <row r="54" spans="1:14" x14ac:dyDescent="0.2">
      <c r="A54" s="1" t="s">
        <v>187</v>
      </c>
      <c r="B54" s="1" t="s">
        <v>4</v>
      </c>
      <c r="C54" s="1" t="s">
        <v>305</v>
      </c>
      <c r="D54" s="3">
        <v>41890</v>
      </c>
      <c r="E54" s="1" t="s">
        <v>310</v>
      </c>
      <c r="F54" s="1" t="s">
        <v>0</v>
      </c>
      <c r="G54" s="1" t="s">
        <v>187</v>
      </c>
      <c r="H54" s="2">
        <v>402.6</v>
      </c>
      <c r="I54" s="2">
        <v>0</v>
      </c>
      <c r="J54" s="2">
        <v>0</v>
      </c>
      <c r="K54" s="2">
        <f t="shared" si="0"/>
        <v>402.6</v>
      </c>
      <c r="M54" s="2">
        <v>0</v>
      </c>
      <c r="N54" s="2">
        <f t="shared" si="1"/>
        <v>402.6</v>
      </c>
    </row>
    <row r="55" spans="1:14" x14ac:dyDescent="0.2">
      <c r="A55" s="1" t="s">
        <v>188</v>
      </c>
      <c r="B55" s="1" t="s">
        <v>4</v>
      </c>
      <c r="C55" s="1" t="s">
        <v>305</v>
      </c>
      <c r="D55" s="3">
        <v>41917</v>
      </c>
      <c r="E55" s="1" t="s">
        <v>310</v>
      </c>
      <c r="F55" s="1" t="s">
        <v>53</v>
      </c>
      <c r="G55" s="1" t="s">
        <v>188</v>
      </c>
      <c r="H55" s="2">
        <v>6846.21</v>
      </c>
      <c r="I55" s="2">
        <v>0</v>
      </c>
      <c r="J55" s="2">
        <v>150.88999999999999</v>
      </c>
      <c r="K55" s="2">
        <f t="shared" si="0"/>
        <v>6997.1</v>
      </c>
      <c r="N55" s="2">
        <f t="shared" si="1"/>
        <v>6997.1</v>
      </c>
    </row>
    <row r="56" spans="1:14" x14ac:dyDescent="0.2">
      <c r="A56" s="1" t="s">
        <v>189</v>
      </c>
      <c r="B56" s="1" t="s">
        <v>1</v>
      </c>
      <c r="C56" s="1" t="s">
        <v>305</v>
      </c>
      <c r="D56" s="3">
        <v>41896</v>
      </c>
      <c r="E56" s="1" t="s">
        <v>310</v>
      </c>
      <c r="F56" s="1" t="s">
        <v>54</v>
      </c>
      <c r="G56" s="1" t="s">
        <v>189</v>
      </c>
      <c r="H56" s="2">
        <v>0</v>
      </c>
      <c r="I56" s="2">
        <v>0.01</v>
      </c>
      <c r="J56" s="2">
        <v>0</v>
      </c>
      <c r="K56" s="2">
        <f t="shared" si="0"/>
        <v>0.01</v>
      </c>
      <c r="M56" s="2">
        <v>0</v>
      </c>
      <c r="N56" s="2">
        <f t="shared" si="1"/>
        <v>0.01</v>
      </c>
    </row>
    <row r="57" spans="1:14" x14ac:dyDescent="0.2">
      <c r="A57" s="1" t="s">
        <v>190</v>
      </c>
      <c r="B57" s="1" t="s">
        <v>1</v>
      </c>
      <c r="C57" s="1" t="s">
        <v>306</v>
      </c>
      <c r="D57" s="3">
        <v>41924</v>
      </c>
      <c r="E57" s="1" t="s">
        <v>310</v>
      </c>
      <c r="F57" s="1" t="s">
        <v>55</v>
      </c>
      <c r="G57" s="1" t="s">
        <v>190</v>
      </c>
      <c r="H57" s="2">
        <v>0</v>
      </c>
      <c r="I57" s="2">
        <v>0</v>
      </c>
      <c r="J57" s="2">
        <v>0</v>
      </c>
      <c r="K57" s="2">
        <f t="shared" si="0"/>
        <v>0</v>
      </c>
      <c r="N57" s="2">
        <f t="shared" si="1"/>
        <v>0</v>
      </c>
    </row>
    <row r="58" spans="1:14" x14ac:dyDescent="0.2">
      <c r="A58" s="1" t="s">
        <v>191</v>
      </c>
      <c r="B58" s="1" t="s">
        <v>4</v>
      </c>
      <c r="C58" s="1" t="s">
        <v>305</v>
      </c>
      <c r="D58" s="3">
        <v>41916</v>
      </c>
      <c r="E58" s="1" t="s">
        <v>310</v>
      </c>
      <c r="F58" s="1" t="s">
        <v>56</v>
      </c>
      <c r="G58" s="1" t="s">
        <v>191</v>
      </c>
      <c r="H58" s="2">
        <v>520</v>
      </c>
      <c r="I58" s="2">
        <v>0</v>
      </c>
      <c r="J58" s="2">
        <v>53.29</v>
      </c>
      <c r="K58" s="2">
        <f t="shared" si="0"/>
        <v>573.29</v>
      </c>
      <c r="N58" s="2">
        <f t="shared" si="1"/>
        <v>573.29</v>
      </c>
    </row>
    <row r="59" spans="1:14" x14ac:dyDescent="0.2">
      <c r="A59" s="1" t="s">
        <v>192</v>
      </c>
      <c r="B59" s="1" t="s">
        <v>1</v>
      </c>
      <c r="C59" s="1" t="s">
        <v>306</v>
      </c>
      <c r="D59" s="3">
        <v>41939</v>
      </c>
      <c r="E59" s="1" t="s">
        <v>310</v>
      </c>
      <c r="F59" s="1" t="s">
        <v>57</v>
      </c>
      <c r="G59" s="1" t="s">
        <v>192</v>
      </c>
      <c r="H59" s="2">
        <v>0</v>
      </c>
      <c r="I59" s="2">
        <v>1850</v>
      </c>
      <c r="J59" s="2">
        <v>0</v>
      </c>
      <c r="K59" s="2">
        <f t="shared" si="0"/>
        <v>1850</v>
      </c>
      <c r="M59" s="2">
        <v>1850</v>
      </c>
      <c r="N59" s="2">
        <f t="shared" si="1"/>
        <v>0</v>
      </c>
    </row>
    <row r="60" spans="1:14" x14ac:dyDescent="0.2">
      <c r="A60" s="1" t="s">
        <v>193</v>
      </c>
      <c r="B60" s="1" t="s">
        <v>1</v>
      </c>
      <c r="C60" s="1" t="s">
        <v>305</v>
      </c>
      <c r="D60" s="3">
        <v>41943</v>
      </c>
      <c r="E60" s="1" t="s">
        <v>310</v>
      </c>
      <c r="F60" s="1" t="s">
        <v>58</v>
      </c>
      <c r="G60" s="1" t="s">
        <v>193</v>
      </c>
      <c r="H60" s="2">
        <v>0</v>
      </c>
      <c r="I60" s="2">
        <v>0.01</v>
      </c>
      <c r="J60" s="2">
        <v>0</v>
      </c>
      <c r="K60" s="2">
        <f t="shared" si="0"/>
        <v>0.01</v>
      </c>
      <c r="M60" s="2">
        <v>0</v>
      </c>
      <c r="N60" s="2">
        <f t="shared" si="1"/>
        <v>0.01</v>
      </c>
    </row>
    <row r="61" spans="1:14" x14ac:dyDescent="0.2">
      <c r="A61" s="1" t="s">
        <v>194</v>
      </c>
      <c r="B61" s="1" t="s">
        <v>1</v>
      </c>
      <c r="C61" s="1" t="s">
        <v>305</v>
      </c>
      <c r="D61" s="3">
        <v>41924</v>
      </c>
      <c r="E61" s="1" t="s">
        <v>310</v>
      </c>
      <c r="F61" s="1" t="s">
        <v>55</v>
      </c>
      <c r="G61" s="1" t="s">
        <v>194</v>
      </c>
      <c r="H61" s="2">
        <v>0</v>
      </c>
      <c r="I61" s="2">
        <v>1850</v>
      </c>
      <c r="J61" s="2">
        <v>0</v>
      </c>
      <c r="K61" s="2">
        <f t="shared" si="0"/>
        <v>1850</v>
      </c>
      <c r="M61" s="2">
        <v>0</v>
      </c>
      <c r="N61" s="2">
        <f t="shared" si="1"/>
        <v>1850</v>
      </c>
    </row>
    <row r="62" spans="1:14" x14ac:dyDescent="0.2">
      <c r="A62" s="1" t="s">
        <v>195</v>
      </c>
      <c r="B62" s="1" t="s">
        <v>4</v>
      </c>
      <c r="C62" s="1" t="s">
        <v>305</v>
      </c>
      <c r="D62" s="3">
        <v>41932</v>
      </c>
      <c r="E62" s="1" t="s">
        <v>310</v>
      </c>
      <c r="F62" s="1" t="s">
        <v>59</v>
      </c>
      <c r="G62" s="1" t="s">
        <v>195</v>
      </c>
      <c r="H62" s="2">
        <v>0</v>
      </c>
      <c r="I62" s="2">
        <v>1300</v>
      </c>
      <c r="J62" s="2">
        <v>0</v>
      </c>
      <c r="K62" s="2">
        <f t="shared" si="0"/>
        <v>1300</v>
      </c>
      <c r="M62" s="2">
        <v>152.59</v>
      </c>
      <c r="N62" s="2">
        <f t="shared" si="1"/>
        <v>1147.4100000000001</v>
      </c>
    </row>
    <row r="63" spans="1:14" x14ac:dyDescent="0.2">
      <c r="A63" s="1" t="s">
        <v>196</v>
      </c>
      <c r="B63" s="1" t="s">
        <v>1</v>
      </c>
      <c r="C63" s="1" t="s">
        <v>306</v>
      </c>
      <c r="D63" s="3">
        <v>42000</v>
      </c>
      <c r="E63" s="1" t="s">
        <v>310</v>
      </c>
      <c r="F63" s="1" t="s">
        <v>60</v>
      </c>
      <c r="G63" s="1" t="s">
        <v>196</v>
      </c>
      <c r="K63" s="2">
        <f t="shared" si="0"/>
        <v>0</v>
      </c>
      <c r="L63" s="2">
        <v>0</v>
      </c>
      <c r="N63" s="2">
        <f t="shared" si="1"/>
        <v>0</v>
      </c>
    </row>
    <row r="64" spans="1:14" x14ac:dyDescent="0.2">
      <c r="A64" s="1" t="s">
        <v>197</v>
      </c>
      <c r="B64" s="1" t="s">
        <v>1</v>
      </c>
      <c r="C64" s="1" t="s">
        <v>305</v>
      </c>
      <c r="D64" s="3">
        <v>42000</v>
      </c>
      <c r="E64" s="1" t="s">
        <v>310</v>
      </c>
      <c r="F64" s="1" t="s">
        <v>60</v>
      </c>
      <c r="G64" s="1" t="s">
        <v>197</v>
      </c>
      <c r="K64" s="2">
        <f t="shared" si="0"/>
        <v>0</v>
      </c>
      <c r="L64" s="2">
        <v>1850</v>
      </c>
      <c r="N64" s="2">
        <f t="shared" si="1"/>
        <v>1850</v>
      </c>
    </row>
    <row r="65" spans="1:14" x14ac:dyDescent="0.2">
      <c r="A65" s="1" t="s">
        <v>198</v>
      </c>
      <c r="B65" s="1" t="s">
        <v>1</v>
      </c>
      <c r="C65" s="1" t="s">
        <v>305</v>
      </c>
      <c r="D65" s="3">
        <v>41981</v>
      </c>
      <c r="E65" s="1" t="s">
        <v>310</v>
      </c>
      <c r="F65" s="1" t="s">
        <v>61</v>
      </c>
      <c r="G65" s="1" t="s">
        <v>198</v>
      </c>
      <c r="K65" s="2">
        <f t="shared" si="0"/>
        <v>0</v>
      </c>
      <c r="L65" s="2">
        <v>1850</v>
      </c>
      <c r="N65" s="2">
        <f t="shared" si="1"/>
        <v>1850</v>
      </c>
    </row>
    <row r="66" spans="1:14" x14ac:dyDescent="0.2">
      <c r="A66" s="1" t="s">
        <v>199</v>
      </c>
      <c r="B66" s="1" t="s">
        <v>1</v>
      </c>
      <c r="C66" s="1" t="s">
        <v>305</v>
      </c>
      <c r="D66" s="3">
        <v>42021</v>
      </c>
      <c r="E66" s="1" t="s">
        <v>310</v>
      </c>
      <c r="F66" s="1" t="s">
        <v>62</v>
      </c>
      <c r="G66" s="1" t="s">
        <v>199</v>
      </c>
      <c r="H66" s="2">
        <v>1820</v>
      </c>
      <c r="I66" s="2">
        <v>0</v>
      </c>
      <c r="J66" s="2">
        <v>0</v>
      </c>
      <c r="K66" s="2">
        <f t="shared" si="0"/>
        <v>1820</v>
      </c>
      <c r="N66" s="2">
        <f t="shared" si="1"/>
        <v>1820</v>
      </c>
    </row>
    <row r="67" spans="1:14" x14ac:dyDescent="0.2">
      <c r="A67" s="1" t="s">
        <v>200</v>
      </c>
      <c r="B67" s="1" t="s">
        <v>1</v>
      </c>
      <c r="C67" s="1" t="s">
        <v>305</v>
      </c>
      <c r="D67" s="3">
        <v>42049</v>
      </c>
      <c r="E67" s="1" t="s">
        <v>310</v>
      </c>
      <c r="F67" s="1" t="s">
        <v>63</v>
      </c>
      <c r="G67" s="1" t="s">
        <v>200</v>
      </c>
      <c r="H67" s="2">
        <v>1820</v>
      </c>
      <c r="I67" s="2">
        <v>0</v>
      </c>
      <c r="J67" s="2">
        <v>0</v>
      </c>
      <c r="K67" s="2">
        <f t="shared" ref="K67:K130" si="2">+H67+I67+J67</f>
        <v>1820</v>
      </c>
      <c r="N67" s="2">
        <f t="shared" ref="N67:N130" si="3">+K67+L67-M67</f>
        <v>1820</v>
      </c>
    </row>
    <row r="68" spans="1:14" x14ac:dyDescent="0.2">
      <c r="A68" s="1" t="s">
        <v>201</v>
      </c>
      <c r="B68" s="1" t="s">
        <v>1</v>
      </c>
      <c r="C68" s="1" t="s">
        <v>305</v>
      </c>
      <c r="D68" s="3">
        <v>42069</v>
      </c>
      <c r="E68" s="1" t="s">
        <v>310</v>
      </c>
      <c r="F68" s="1" t="s">
        <v>64</v>
      </c>
      <c r="G68" s="1" t="s">
        <v>201</v>
      </c>
      <c r="H68" s="2">
        <v>1820</v>
      </c>
      <c r="I68" s="2">
        <v>0</v>
      </c>
      <c r="J68" s="2">
        <v>0</v>
      </c>
      <c r="K68" s="2">
        <f t="shared" si="2"/>
        <v>1820</v>
      </c>
      <c r="N68" s="2">
        <f t="shared" si="3"/>
        <v>1820</v>
      </c>
    </row>
    <row r="69" spans="1:14" x14ac:dyDescent="0.2">
      <c r="A69" s="1" t="s">
        <v>202</v>
      </c>
      <c r="B69" s="1" t="s">
        <v>1</v>
      </c>
      <c r="C69" s="1" t="s">
        <v>305</v>
      </c>
      <c r="D69" s="3">
        <v>42143</v>
      </c>
      <c r="E69" s="1" t="s">
        <v>311</v>
      </c>
      <c r="F69" s="1" t="s">
        <v>65</v>
      </c>
      <c r="G69" s="1" t="s">
        <v>202</v>
      </c>
      <c r="H69" s="2">
        <v>-778.51</v>
      </c>
      <c r="I69" s="2">
        <v>0</v>
      </c>
      <c r="J69" s="2">
        <v>66.61</v>
      </c>
      <c r="K69" s="2">
        <f t="shared" si="2"/>
        <v>-711.9</v>
      </c>
      <c r="N69" s="2">
        <f t="shared" si="3"/>
        <v>-711.9</v>
      </c>
    </row>
    <row r="70" spans="1:14" x14ac:dyDescent="0.2">
      <c r="A70" s="1" t="s">
        <v>203</v>
      </c>
      <c r="B70" s="1" t="s">
        <v>4</v>
      </c>
      <c r="C70" s="1" t="s">
        <v>305</v>
      </c>
      <c r="D70" s="3">
        <v>42109</v>
      </c>
      <c r="E70" s="1" t="s">
        <v>310</v>
      </c>
      <c r="F70" s="1" t="s">
        <v>66</v>
      </c>
      <c r="G70" s="1" t="s">
        <v>203</v>
      </c>
      <c r="H70" s="2">
        <v>1835</v>
      </c>
      <c r="I70" s="2">
        <v>0</v>
      </c>
      <c r="J70" s="2">
        <v>53.29</v>
      </c>
      <c r="K70" s="2">
        <f t="shared" si="2"/>
        <v>1888.29</v>
      </c>
      <c r="N70" s="2">
        <f t="shared" si="3"/>
        <v>1888.29</v>
      </c>
    </row>
    <row r="71" spans="1:14" x14ac:dyDescent="0.2">
      <c r="A71" s="1" t="s">
        <v>204</v>
      </c>
      <c r="B71" s="1" t="s">
        <v>1</v>
      </c>
      <c r="C71" s="1" t="s">
        <v>305</v>
      </c>
      <c r="D71" s="3">
        <v>42158</v>
      </c>
      <c r="E71" s="1" t="s">
        <v>310</v>
      </c>
      <c r="F71" s="1" t="s">
        <v>67</v>
      </c>
      <c r="G71" s="1" t="s">
        <v>204</v>
      </c>
      <c r="H71" s="2">
        <v>1820</v>
      </c>
      <c r="I71" s="2">
        <v>0</v>
      </c>
      <c r="J71" s="2">
        <v>0</v>
      </c>
      <c r="K71" s="2">
        <f t="shared" si="2"/>
        <v>1820</v>
      </c>
      <c r="N71" s="2">
        <f t="shared" si="3"/>
        <v>1820</v>
      </c>
    </row>
    <row r="72" spans="1:14" x14ac:dyDescent="0.2">
      <c r="A72" s="1" t="s">
        <v>205</v>
      </c>
      <c r="B72" s="1" t="s">
        <v>1</v>
      </c>
      <c r="C72" s="1" t="s">
        <v>305</v>
      </c>
      <c r="D72" s="3">
        <v>42181</v>
      </c>
      <c r="E72" s="1" t="s">
        <v>311</v>
      </c>
      <c r="F72" s="1" t="s">
        <v>68</v>
      </c>
      <c r="G72" s="1" t="s">
        <v>205</v>
      </c>
      <c r="H72" s="2">
        <v>4495.71</v>
      </c>
      <c r="I72" s="2">
        <v>0</v>
      </c>
      <c r="J72" s="2">
        <v>138.72999999999999</v>
      </c>
      <c r="K72" s="2">
        <f t="shared" si="2"/>
        <v>4634.4399999999996</v>
      </c>
      <c r="N72" s="2">
        <f t="shared" si="3"/>
        <v>4634.4399999999996</v>
      </c>
    </row>
    <row r="73" spans="1:14" x14ac:dyDescent="0.2">
      <c r="A73" s="1" t="s">
        <v>206</v>
      </c>
      <c r="B73" s="1" t="s">
        <v>1</v>
      </c>
      <c r="C73" s="1" t="s">
        <v>306</v>
      </c>
      <c r="D73" s="3">
        <v>42158</v>
      </c>
      <c r="E73" s="1" t="s">
        <v>310</v>
      </c>
      <c r="F73" s="1" t="s">
        <v>69</v>
      </c>
      <c r="G73" s="1" t="s">
        <v>206</v>
      </c>
      <c r="H73" s="2">
        <v>0</v>
      </c>
      <c r="I73" s="2">
        <v>0</v>
      </c>
      <c r="J73" s="2">
        <v>0</v>
      </c>
      <c r="K73" s="2">
        <f t="shared" si="2"/>
        <v>0</v>
      </c>
      <c r="N73" s="2">
        <f t="shared" si="3"/>
        <v>0</v>
      </c>
    </row>
    <row r="74" spans="1:14" x14ac:dyDescent="0.2">
      <c r="A74" s="1" t="s">
        <v>207</v>
      </c>
      <c r="B74" s="1" t="s">
        <v>1</v>
      </c>
      <c r="C74" s="1" t="s">
        <v>306</v>
      </c>
      <c r="D74" s="3">
        <v>42196</v>
      </c>
      <c r="E74" s="1" t="s">
        <v>310</v>
      </c>
      <c r="F74" s="1" t="s">
        <v>28</v>
      </c>
      <c r="G74" s="1" t="s">
        <v>207</v>
      </c>
      <c r="H74" s="2">
        <v>0</v>
      </c>
      <c r="I74" s="2">
        <v>0</v>
      </c>
      <c r="J74" s="2">
        <v>0</v>
      </c>
      <c r="K74" s="2">
        <f t="shared" si="2"/>
        <v>0</v>
      </c>
      <c r="N74" s="2">
        <f t="shared" si="3"/>
        <v>0</v>
      </c>
    </row>
    <row r="75" spans="1:14" x14ac:dyDescent="0.2">
      <c r="A75" s="1" t="s">
        <v>208</v>
      </c>
      <c r="B75" s="1" t="s">
        <v>1</v>
      </c>
      <c r="C75" s="1" t="s">
        <v>305</v>
      </c>
      <c r="D75" s="3">
        <v>42201</v>
      </c>
      <c r="E75" s="1" t="s">
        <v>311</v>
      </c>
      <c r="F75" s="1" t="s">
        <v>70</v>
      </c>
      <c r="G75" s="1" t="s">
        <v>208</v>
      </c>
      <c r="H75" s="2">
        <v>944.02</v>
      </c>
      <c r="I75" s="2">
        <v>0</v>
      </c>
      <c r="J75" s="2">
        <v>38.06</v>
      </c>
      <c r="K75" s="2">
        <f t="shared" si="2"/>
        <v>982.07999999999993</v>
      </c>
      <c r="N75" s="2">
        <f t="shared" si="3"/>
        <v>982.07999999999993</v>
      </c>
    </row>
    <row r="76" spans="1:14" x14ac:dyDescent="0.2">
      <c r="A76" s="1" t="s">
        <v>209</v>
      </c>
      <c r="B76" s="1" t="s">
        <v>1</v>
      </c>
      <c r="C76" s="1" t="s">
        <v>305</v>
      </c>
      <c r="D76" s="3">
        <v>42196</v>
      </c>
      <c r="E76" s="1" t="s">
        <v>310</v>
      </c>
      <c r="F76" s="1" t="s">
        <v>28</v>
      </c>
      <c r="G76" s="1" t="s">
        <v>209</v>
      </c>
      <c r="H76" s="2">
        <v>1820</v>
      </c>
      <c r="I76" s="2">
        <v>0</v>
      </c>
      <c r="J76" s="2">
        <v>0</v>
      </c>
      <c r="K76" s="2">
        <f t="shared" si="2"/>
        <v>1820</v>
      </c>
      <c r="N76" s="2">
        <f t="shared" si="3"/>
        <v>1820</v>
      </c>
    </row>
    <row r="77" spans="1:14" x14ac:dyDescent="0.2">
      <c r="A77" s="1" t="s">
        <v>210</v>
      </c>
      <c r="B77" s="1" t="s">
        <v>1</v>
      </c>
      <c r="C77" s="1" t="s">
        <v>305</v>
      </c>
      <c r="D77" s="3">
        <v>42210</v>
      </c>
      <c r="E77" s="1" t="s">
        <v>311</v>
      </c>
      <c r="F77" s="1" t="s">
        <v>71</v>
      </c>
      <c r="G77" s="1" t="s">
        <v>210</v>
      </c>
      <c r="H77" s="2">
        <v>-856.2</v>
      </c>
      <c r="I77" s="2">
        <v>0</v>
      </c>
      <c r="J77" s="2">
        <v>66.61</v>
      </c>
      <c r="K77" s="2">
        <f t="shared" si="2"/>
        <v>-789.59</v>
      </c>
      <c r="N77" s="2">
        <f t="shared" si="3"/>
        <v>-789.59</v>
      </c>
    </row>
    <row r="78" spans="1:14" x14ac:dyDescent="0.2">
      <c r="A78" s="1" t="s">
        <v>211</v>
      </c>
      <c r="B78" s="1" t="s">
        <v>4</v>
      </c>
      <c r="C78" s="1" t="s">
        <v>306</v>
      </c>
      <c r="D78" s="3">
        <v>42205</v>
      </c>
      <c r="E78" s="1" t="s">
        <v>310</v>
      </c>
      <c r="F78" s="1" t="s">
        <v>72</v>
      </c>
      <c r="G78" s="1" t="s">
        <v>211</v>
      </c>
      <c r="H78" s="2">
        <v>0</v>
      </c>
      <c r="I78" s="2">
        <v>0</v>
      </c>
      <c r="J78" s="2">
        <v>88.82</v>
      </c>
      <c r="K78" s="2">
        <f t="shared" si="2"/>
        <v>88.82</v>
      </c>
      <c r="N78" s="2">
        <f t="shared" si="3"/>
        <v>88.82</v>
      </c>
    </row>
    <row r="79" spans="1:14" x14ac:dyDescent="0.2">
      <c r="A79" s="1" t="s">
        <v>212</v>
      </c>
      <c r="B79" s="1" t="s">
        <v>1</v>
      </c>
      <c r="C79" s="1" t="s">
        <v>305</v>
      </c>
      <c r="D79" s="3">
        <v>42222</v>
      </c>
      <c r="E79" s="1" t="s">
        <v>310</v>
      </c>
      <c r="F79" s="1" t="s">
        <v>73</v>
      </c>
      <c r="G79" s="1" t="s">
        <v>212</v>
      </c>
      <c r="H79" s="2">
        <v>0</v>
      </c>
      <c r="I79" s="2">
        <v>1820</v>
      </c>
      <c r="J79" s="2">
        <v>0</v>
      </c>
      <c r="K79" s="2">
        <f t="shared" si="2"/>
        <v>1820</v>
      </c>
      <c r="M79" s="2">
        <v>0</v>
      </c>
      <c r="N79" s="2">
        <f t="shared" si="3"/>
        <v>1820</v>
      </c>
    </row>
    <row r="80" spans="1:14" x14ac:dyDescent="0.2">
      <c r="A80" s="1" t="s">
        <v>213</v>
      </c>
      <c r="B80" s="1" t="s">
        <v>1</v>
      </c>
      <c r="C80" s="1" t="s">
        <v>305</v>
      </c>
      <c r="D80" s="3">
        <v>42223</v>
      </c>
      <c r="E80" s="1" t="s">
        <v>311</v>
      </c>
      <c r="F80" s="1" t="s">
        <v>74</v>
      </c>
      <c r="G80" s="1" t="s">
        <v>213</v>
      </c>
      <c r="H80" s="2">
        <v>1836.68</v>
      </c>
      <c r="I80" s="2">
        <v>0</v>
      </c>
      <c r="J80" s="2">
        <v>147.94</v>
      </c>
      <c r="K80" s="2">
        <f t="shared" si="2"/>
        <v>1984.6200000000001</v>
      </c>
      <c r="N80" s="2">
        <f t="shared" si="3"/>
        <v>1984.6200000000001</v>
      </c>
    </row>
    <row r="81" spans="1:14" x14ac:dyDescent="0.2">
      <c r="A81" s="1" t="s">
        <v>214</v>
      </c>
      <c r="B81" s="1" t="s">
        <v>1</v>
      </c>
      <c r="C81" s="1" t="s">
        <v>305</v>
      </c>
      <c r="D81" s="3">
        <v>42242</v>
      </c>
      <c r="E81" s="1" t="s">
        <v>310</v>
      </c>
      <c r="F81" s="1" t="s">
        <v>75</v>
      </c>
      <c r="G81" s="1" t="s">
        <v>214</v>
      </c>
      <c r="H81" s="2">
        <v>1820</v>
      </c>
      <c r="I81" s="2">
        <v>0</v>
      </c>
      <c r="J81" s="2">
        <v>0</v>
      </c>
      <c r="K81" s="2">
        <f t="shared" si="2"/>
        <v>1820</v>
      </c>
      <c r="N81" s="2">
        <f t="shared" si="3"/>
        <v>1820</v>
      </c>
    </row>
    <row r="82" spans="1:14" x14ac:dyDescent="0.2">
      <c r="A82" s="1" t="s">
        <v>215</v>
      </c>
      <c r="B82" s="1" t="s">
        <v>4</v>
      </c>
      <c r="C82" s="1" t="s">
        <v>308</v>
      </c>
      <c r="D82" s="3">
        <v>42241</v>
      </c>
      <c r="E82" s="1" t="s">
        <v>310</v>
      </c>
      <c r="F82" s="1" t="s">
        <v>76</v>
      </c>
      <c r="G82" s="1" t="s">
        <v>215</v>
      </c>
      <c r="H82" s="2">
        <v>0</v>
      </c>
      <c r="I82" s="2">
        <v>12500</v>
      </c>
      <c r="J82" s="2">
        <v>281.31</v>
      </c>
      <c r="K82" s="2">
        <f t="shared" si="2"/>
        <v>12781.31</v>
      </c>
      <c r="M82" s="2">
        <v>-52295.670000000006</v>
      </c>
      <c r="N82" s="2">
        <f t="shared" si="3"/>
        <v>65076.98</v>
      </c>
    </row>
    <row r="83" spans="1:14" x14ac:dyDescent="0.2">
      <c r="A83" s="1" t="s">
        <v>216</v>
      </c>
      <c r="B83" s="1" t="s">
        <v>1</v>
      </c>
      <c r="C83" s="1" t="s">
        <v>305</v>
      </c>
      <c r="D83" s="3">
        <v>42246</v>
      </c>
      <c r="E83" s="1" t="s">
        <v>310</v>
      </c>
      <c r="F83" s="1" t="s">
        <v>77</v>
      </c>
      <c r="G83" s="1" t="s">
        <v>216</v>
      </c>
      <c r="H83" s="2">
        <v>0.01</v>
      </c>
      <c r="I83" s="2">
        <v>0</v>
      </c>
      <c r="J83" s="2">
        <v>0</v>
      </c>
      <c r="K83" s="2">
        <f t="shared" si="2"/>
        <v>0.01</v>
      </c>
      <c r="N83" s="2">
        <f t="shared" si="3"/>
        <v>0.01</v>
      </c>
    </row>
    <row r="84" spans="1:14" x14ac:dyDescent="0.2">
      <c r="A84" s="1" t="s">
        <v>217</v>
      </c>
      <c r="B84" s="1" t="s">
        <v>1</v>
      </c>
      <c r="C84" s="1" t="s">
        <v>305</v>
      </c>
      <c r="D84" s="3">
        <v>42266</v>
      </c>
      <c r="E84" s="1" t="s">
        <v>310</v>
      </c>
      <c r="F84" s="1" t="s">
        <v>78</v>
      </c>
      <c r="G84" s="1" t="s">
        <v>217</v>
      </c>
      <c r="H84" s="2">
        <v>1820</v>
      </c>
      <c r="I84" s="2">
        <v>0</v>
      </c>
      <c r="J84" s="2">
        <v>0</v>
      </c>
      <c r="K84" s="2">
        <f t="shared" si="2"/>
        <v>1820</v>
      </c>
      <c r="N84" s="2">
        <f t="shared" si="3"/>
        <v>1820</v>
      </c>
    </row>
    <row r="85" spans="1:14" x14ac:dyDescent="0.2">
      <c r="A85" s="1" t="s">
        <v>218</v>
      </c>
      <c r="B85" s="1" t="s">
        <v>1</v>
      </c>
      <c r="C85" s="1" t="s">
        <v>305</v>
      </c>
      <c r="D85" s="3">
        <v>42273</v>
      </c>
      <c r="E85" s="1" t="s">
        <v>311</v>
      </c>
      <c r="F85" s="1" t="s">
        <v>79</v>
      </c>
      <c r="G85" s="1" t="s">
        <v>218</v>
      </c>
      <c r="H85" s="2">
        <v>0</v>
      </c>
      <c r="I85" s="2">
        <v>-320</v>
      </c>
      <c r="J85" s="2">
        <v>0</v>
      </c>
      <c r="K85" s="2">
        <f t="shared" si="2"/>
        <v>-320</v>
      </c>
      <c r="M85" s="2">
        <v>-1440.23</v>
      </c>
      <c r="N85" s="2">
        <f t="shared" si="3"/>
        <v>1120.23</v>
      </c>
    </row>
    <row r="86" spans="1:14" x14ac:dyDescent="0.2">
      <c r="A86" s="1" t="s">
        <v>219</v>
      </c>
      <c r="B86" s="1" t="s">
        <v>4</v>
      </c>
      <c r="C86" s="1" t="s">
        <v>305</v>
      </c>
      <c r="D86" s="3">
        <v>42277</v>
      </c>
      <c r="E86" s="1" t="s">
        <v>310</v>
      </c>
      <c r="F86" s="1" t="s">
        <v>80</v>
      </c>
      <c r="G86" s="1" t="s">
        <v>219</v>
      </c>
      <c r="H86" s="2">
        <v>0</v>
      </c>
      <c r="I86" s="2">
        <v>1300</v>
      </c>
      <c r="J86" s="2">
        <v>230.92</v>
      </c>
      <c r="K86" s="2">
        <f t="shared" si="2"/>
        <v>1530.92</v>
      </c>
      <c r="M86" s="2">
        <v>-9960.91</v>
      </c>
      <c r="N86" s="2">
        <f t="shared" si="3"/>
        <v>11491.83</v>
      </c>
    </row>
    <row r="87" spans="1:14" x14ac:dyDescent="0.2">
      <c r="A87" s="1" t="s">
        <v>220</v>
      </c>
      <c r="B87" s="1" t="s">
        <v>4</v>
      </c>
      <c r="C87" s="1" t="s">
        <v>308</v>
      </c>
      <c r="D87" s="3">
        <v>42267</v>
      </c>
      <c r="E87" s="1" t="s">
        <v>310</v>
      </c>
      <c r="F87" s="1" t="s">
        <v>81</v>
      </c>
      <c r="G87" s="1" t="s">
        <v>220</v>
      </c>
      <c r="H87" s="2">
        <v>0</v>
      </c>
      <c r="I87" s="2">
        <v>3900</v>
      </c>
      <c r="J87" s="2">
        <v>0</v>
      </c>
      <c r="K87" s="2">
        <f t="shared" si="2"/>
        <v>3900</v>
      </c>
      <c r="M87" s="2">
        <v>-23311.82</v>
      </c>
      <c r="N87" s="2">
        <f t="shared" si="3"/>
        <v>27211.82</v>
      </c>
    </row>
    <row r="88" spans="1:14" x14ac:dyDescent="0.2">
      <c r="A88" s="1" t="s">
        <v>221</v>
      </c>
      <c r="B88" s="1" t="s">
        <v>1</v>
      </c>
      <c r="C88" s="1" t="s">
        <v>306</v>
      </c>
      <c r="D88" s="3">
        <v>41535</v>
      </c>
      <c r="E88" s="1" t="s">
        <v>310</v>
      </c>
      <c r="F88" s="1" t="s">
        <v>82</v>
      </c>
      <c r="G88" s="1" t="s">
        <v>221</v>
      </c>
      <c r="K88" s="2">
        <f t="shared" si="2"/>
        <v>0</v>
      </c>
      <c r="L88" s="2">
        <v>0</v>
      </c>
      <c r="N88" s="2">
        <f t="shared" si="3"/>
        <v>0</v>
      </c>
    </row>
    <row r="89" spans="1:14" x14ac:dyDescent="0.2">
      <c r="A89" s="1" t="s">
        <v>222</v>
      </c>
      <c r="B89" s="1" t="s">
        <v>1</v>
      </c>
      <c r="C89" s="1" t="s">
        <v>305</v>
      </c>
      <c r="D89" s="3">
        <v>42292</v>
      </c>
      <c r="E89" s="1" t="s">
        <v>310</v>
      </c>
      <c r="F89" s="1" t="s">
        <v>83</v>
      </c>
      <c r="G89" s="1" t="s">
        <v>222</v>
      </c>
      <c r="H89" s="2">
        <v>1820</v>
      </c>
      <c r="I89" s="2">
        <v>0</v>
      </c>
      <c r="J89" s="2">
        <v>0</v>
      </c>
      <c r="K89" s="2">
        <f t="shared" si="2"/>
        <v>1820</v>
      </c>
      <c r="N89" s="2">
        <f t="shared" si="3"/>
        <v>1820</v>
      </c>
    </row>
    <row r="90" spans="1:14" x14ac:dyDescent="0.2">
      <c r="A90" s="1" t="s">
        <v>223</v>
      </c>
      <c r="B90" s="1" t="s">
        <v>4</v>
      </c>
      <c r="C90" s="1" t="s">
        <v>305</v>
      </c>
      <c r="D90" s="3">
        <v>42308</v>
      </c>
      <c r="E90" s="1" t="s">
        <v>310</v>
      </c>
      <c r="F90" s="1" t="s">
        <v>84</v>
      </c>
      <c r="G90" s="1" t="s">
        <v>223</v>
      </c>
      <c r="H90" s="2">
        <v>288.97000000000003</v>
      </c>
      <c r="I90" s="2">
        <v>0</v>
      </c>
      <c r="J90" s="2">
        <v>66.61</v>
      </c>
      <c r="K90" s="2">
        <f t="shared" si="2"/>
        <v>355.58000000000004</v>
      </c>
      <c r="N90" s="2">
        <f t="shared" si="3"/>
        <v>355.58000000000004</v>
      </c>
    </row>
    <row r="91" spans="1:14" x14ac:dyDescent="0.2">
      <c r="A91" s="1" t="s">
        <v>224</v>
      </c>
      <c r="B91" s="1" t="s">
        <v>1</v>
      </c>
      <c r="C91" s="1" t="s">
        <v>305</v>
      </c>
      <c r="D91" s="3">
        <v>42333</v>
      </c>
      <c r="E91" s="1" t="s">
        <v>310</v>
      </c>
      <c r="F91" s="1" t="s">
        <v>85</v>
      </c>
      <c r="G91" s="1" t="s">
        <v>224</v>
      </c>
      <c r="H91" s="2">
        <v>0</v>
      </c>
      <c r="I91" s="2">
        <v>1820</v>
      </c>
      <c r="J91" s="2">
        <v>0</v>
      </c>
      <c r="K91" s="2">
        <f t="shared" si="2"/>
        <v>1820</v>
      </c>
      <c r="M91" s="2">
        <v>0</v>
      </c>
      <c r="N91" s="2">
        <f t="shared" si="3"/>
        <v>1820</v>
      </c>
    </row>
    <row r="92" spans="1:14" x14ac:dyDescent="0.2">
      <c r="A92" s="1" t="s">
        <v>225</v>
      </c>
      <c r="B92" s="1" t="s">
        <v>1</v>
      </c>
      <c r="C92" s="1" t="s">
        <v>305</v>
      </c>
      <c r="D92" s="3">
        <v>42345</v>
      </c>
      <c r="E92" s="1" t="s">
        <v>310</v>
      </c>
      <c r="F92" s="1" t="s">
        <v>86</v>
      </c>
      <c r="G92" s="1" t="s">
        <v>225</v>
      </c>
      <c r="H92" s="2">
        <v>0</v>
      </c>
      <c r="I92" s="2">
        <v>1820</v>
      </c>
      <c r="J92" s="2">
        <v>0</v>
      </c>
      <c r="K92" s="2">
        <f t="shared" si="2"/>
        <v>1820</v>
      </c>
      <c r="M92" s="2">
        <v>0</v>
      </c>
      <c r="N92" s="2">
        <f t="shared" si="3"/>
        <v>1820</v>
      </c>
    </row>
    <row r="93" spans="1:14" x14ac:dyDescent="0.2">
      <c r="A93" s="1" t="s">
        <v>226</v>
      </c>
      <c r="B93" s="1" t="s">
        <v>1</v>
      </c>
      <c r="C93" s="1" t="s">
        <v>306</v>
      </c>
      <c r="D93" s="3">
        <v>42353</v>
      </c>
      <c r="E93" s="1" t="s">
        <v>311</v>
      </c>
      <c r="F93" s="1" t="s">
        <v>87</v>
      </c>
      <c r="G93" s="1" t="s">
        <v>226</v>
      </c>
      <c r="H93" s="2">
        <v>0</v>
      </c>
      <c r="I93" s="2">
        <v>0</v>
      </c>
      <c r="J93" s="2">
        <v>0</v>
      </c>
      <c r="K93" s="2">
        <f t="shared" si="2"/>
        <v>0</v>
      </c>
      <c r="N93" s="2">
        <f t="shared" si="3"/>
        <v>0</v>
      </c>
    </row>
    <row r="94" spans="1:14" x14ac:dyDescent="0.2">
      <c r="A94" s="1" t="s">
        <v>227</v>
      </c>
      <c r="B94" s="1" t="s">
        <v>4</v>
      </c>
      <c r="C94" s="1" t="s">
        <v>305</v>
      </c>
      <c r="D94" s="3">
        <v>42356</v>
      </c>
      <c r="E94" s="1" t="s">
        <v>310</v>
      </c>
      <c r="F94" s="1" t="s">
        <v>88</v>
      </c>
      <c r="G94" s="1" t="s">
        <v>227</v>
      </c>
      <c r="K94" s="2">
        <f t="shared" si="2"/>
        <v>0</v>
      </c>
      <c r="L94" s="2">
        <v>205.18</v>
      </c>
      <c r="N94" s="2">
        <f t="shared" si="3"/>
        <v>205.18</v>
      </c>
    </row>
    <row r="95" spans="1:14" x14ac:dyDescent="0.2">
      <c r="A95" s="1" t="s">
        <v>228</v>
      </c>
      <c r="B95" s="1" t="s">
        <v>1</v>
      </c>
      <c r="C95" s="1" t="s">
        <v>306</v>
      </c>
      <c r="D95" s="3">
        <v>42399</v>
      </c>
      <c r="E95" s="1" t="s">
        <v>310</v>
      </c>
      <c r="F95" s="1" t="s">
        <v>89</v>
      </c>
      <c r="G95" s="1" t="s">
        <v>228</v>
      </c>
      <c r="H95" s="2">
        <v>0</v>
      </c>
      <c r="I95" s="2">
        <v>0</v>
      </c>
      <c r="J95" s="2">
        <v>0</v>
      </c>
      <c r="K95" s="2">
        <f t="shared" si="2"/>
        <v>0</v>
      </c>
      <c r="N95" s="2">
        <f t="shared" si="3"/>
        <v>0</v>
      </c>
    </row>
    <row r="96" spans="1:14" x14ac:dyDescent="0.2">
      <c r="A96" s="1" t="s">
        <v>229</v>
      </c>
      <c r="B96" s="1" t="s">
        <v>1</v>
      </c>
      <c r="C96" s="1" t="s">
        <v>305</v>
      </c>
      <c r="D96" s="3">
        <v>42391</v>
      </c>
      <c r="E96" s="1" t="s">
        <v>311</v>
      </c>
      <c r="F96" s="1" t="s">
        <v>90</v>
      </c>
      <c r="G96" s="1" t="s">
        <v>229</v>
      </c>
      <c r="H96" s="2">
        <v>3260.88</v>
      </c>
      <c r="I96" s="2">
        <v>0</v>
      </c>
      <c r="J96" s="2">
        <v>105.71</v>
      </c>
      <c r="K96" s="2">
        <f t="shared" si="2"/>
        <v>3366.59</v>
      </c>
      <c r="N96" s="2">
        <f t="shared" si="3"/>
        <v>3366.59</v>
      </c>
    </row>
    <row r="97" spans="1:14" x14ac:dyDescent="0.2">
      <c r="A97" s="1" t="s">
        <v>230</v>
      </c>
      <c r="B97" s="1" t="s">
        <v>1</v>
      </c>
      <c r="C97" s="1" t="s">
        <v>305</v>
      </c>
      <c r="D97" s="3">
        <v>42399</v>
      </c>
      <c r="E97" s="1" t="s">
        <v>310</v>
      </c>
      <c r="F97" s="1" t="s">
        <v>91</v>
      </c>
      <c r="G97" s="1" t="s">
        <v>230</v>
      </c>
      <c r="H97" s="2">
        <v>1805</v>
      </c>
      <c r="I97" s="2">
        <v>0</v>
      </c>
      <c r="J97" s="2">
        <v>0</v>
      </c>
      <c r="K97" s="2">
        <f t="shared" si="2"/>
        <v>1805</v>
      </c>
      <c r="N97" s="2">
        <f t="shared" si="3"/>
        <v>1805</v>
      </c>
    </row>
    <row r="98" spans="1:14" x14ac:dyDescent="0.2">
      <c r="A98" s="1" t="s">
        <v>231</v>
      </c>
      <c r="B98" s="1" t="s">
        <v>1</v>
      </c>
      <c r="C98" s="1" t="s">
        <v>306</v>
      </c>
      <c r="D98" s="3">
        <v>42424</v>
      </c>
      <c r="E98" s="1" t="s">
        <v>311</v>
      </c>
      <c r="F98" s="1" t="s">
        <v>28</v>
      </c>
      <c r="G98" s="1" t="s">
        <v>231</v>
      </c>
      <c r="H98" s="2">
        <v>0</v>
      </c>
      <c r="I98" s="2">
        <v>0</v>
      </c>
      <c r="J98" s="2">
        <v>12.81</v>
      </c>
      <c r="K98" s="2">
        <f t="shared" si="2"/>
        <v>12.81</v>
      </c>
      <c r="N98" s="2">
        <f t="shared" si="3"/>
        <v>12.81</v>
      </c>
    </row>
    <row r="99" spans="1:14" x14ac:dyDescent="0.2">
      <c r="A99" s="1" t="s">
        <v>232</v>
      </c>
      <c r="B99" s="1" t="s">
        <v>4</v>
      </c>
      <c r="C99" s="1" t="s">
        <v>305</v>
      </c>
      <c r="D99" s="3">
        <v>42444</v>
      </c>
      <c r="E99" s="1" t="s">
        <v>310</v>
      </c>
      <c r="F99" s="1" t="s">
        <v>92</v>
      </c>
      <c r="G99" s="1" t="s">
        <v>232</v>
      </c>
      <c r="H99" s="2">
        <v>426.88</v>
      </c>
      <c r="I99" s="2">
        <v>0</v>
      </c>
      <c r="J99" s="2">
        <v>70.97</v>
      </c>
      <c r="K99" s="2">
        <f t="shared" si="2"/>
        <v>497.85</v>
      </c>
      <c r="N99" s="2">
        <f t="shared" si="3"/>
        <v>497.85</v>
      </c>
    </row>
    <row r="100" spans="1:14" x14ac:dyDescent="0.2">
      <c r="A100" s="1" t="s">
        <v>233</v>
      </c>
      <c r="B100" s="1" t="s">
        <v>1</v>
      </c>
      <c r="C100" s="1" t="s">
        <v>306</v>
      </c>
      <c r="D100" s="3">
        <v>42434</v>
      </c>
      <c r="E100" s="1" t="s">
        <v>311</v>
      </c>
      <c r="F100" s="1" t="s">
        <v>93</v>
      </c>
      <c r="G100" s="1" t="s">
        <v>233</v>
      </c>
      <c r="H100" s="2">
        <v>0</v>
      </c>
      <c r="I100" s="2">
        <v>0</v>
      </c>
      <c r="J100" s="2">
        <v>31.72</v>
      </c>
      <c r="K100" s="2">
        <f t="shared" si="2"/>
        <v>31.72</v>
      </c>
      <c r="N100" s="2">
        <f t="shared" si="3"/>
        <v>31.72</v>
      </c>
    </row>
    <row r="101" spans="1:14" x14ac:dyDescent="0.2">
      <c r="A101" s="1" t="s">
        <v>234</v>
      </c>
      <c r="B101" s="1" t="s">
        <v>4</v>
      </c>
      <c r="C101" s="1" t="s">
        <v>305</v>
      </c>
      <c r="D101" s="3">
        <v>42447</v>
      </c>
      <c r="E101" s="1" t="s">
        <v>310</v>
      </c>
      <c r="F101" s="1" t="s">
        <v>94</v>
      </c>
      <c r="G101" s="1" t="s">
        <v>234</v>
      </c>
      <c r="H101" s="2">
        <v>2416.38</v>
      </c>
      <c r="I101" s="2">
        <v>0</v>
      </c>
      <c r="J101" s="2">
        <v>163.09</v>
      </c>
      <c r="K101" s="2">
        <f t="shared" si="2"/>
        <v>2579.4700000000003</v>
      </c>
      <c r="N101" s="2">
        <f t="shared" si="3"/>
        <v>2579.4700000000003</v>
      </c>
    </row>
    <row r="102" spans="1:14" x14ac:dyDescent="0.2">
      <c r="A102" s="1" t="s">
        <v>235</v>
      </c>
      <c r="B102" s="1" t="s">
        <v>1</v>
      </c>
      <c r="C102" s="1" t="s">
        <v>305</v>
      </c>
      <c r="D102" s="3">
        <v>42468</v>
      </c>
      <c r="E102" s="1" t="s">
        <v>310</v>
      </c>
      <c r="F102" s="1" t="s">
        <v>95</v>
      </c>
      <c r="G102" s="1" t="s">
        <v>235</v>
      </c>
      <c r="H102" s="2">
        <v>1805</v>
      </c>
      <c r="I102" s="2">
        <v>0</v>
      </c>
      <c r="J102" s="2">
        <v>0</v>
      </c>
      <c r="K102" s="2">
        <f t="shared" si="2"/>
        <v>1805</v>
      </c>
      <c r="N102" s="2">
        <f t="shared" si="3"/>
        <v>1805</v>
      </c>
    </row>
    <row r="103" spans="1:14" x14ac:dyDescent="0.2">
      <c r="A103" s="1" t="s">
        <v>236</v>
      </c>
      <c r="B103" s="1" t="s">
        <v>1</v>
      </c>
      <c r="C103" s="1" t="s">
        <v>305</v>
      </c>
      <c r="D103" s="3">
        <v>42450</v>
      </c>
      <c r="E103" s="1" t="s">
        <v>310</v>
      </c>
      <c r="F103" s="1" t="s">
        <v>96</v>
      </c>
      <c r="G103" s="1" t="s">
        <v>236</v>
      </c>
      <c r="H103" s="2">
        <v>1805</v>
      </c>
      <c r="I103" s="2">
        <v>0</v>
      </c>
      <c r="J103" s="2">
        <v>0</v>
      </c>
      <c r="K103" s="2">
        <f t="shared" si="2"/>
        <v>1805</v>
      </c>
      <c r="N103" s="2">
        <f t="shared" si="3"/>
        <v>1805</v>
      </c>
    </row>
    <row r="104" spans="1:14" x14ac:dyDescent="0.2">
      <c r="A104" s="1" t="s">
        <v>237</v>
      </c>
      <c r="B104" s="1" t="s">
        <v>1</v>
      </c>
      <c r="C104" s="1" t="s">
        <v>305</v>
      </c>
      <c r="D104" s="3">
        <v>42469</v>
      </c>
      <c r="E104" s="1" t="s">
        <v>312</v>
      </c>
      <c r="F104" s="1" t="s">
        <v>97</v>
      </c>
      <c r="G104" s="1" t="s">
        <v>237</v>
      </c>
      <c r="H104" s="2">
        <v>741.43</v>
      </c>
      <c r="I104" s="2">
        <v>0.01</v>
      </c>
      <c r="J104" s="2">
        <v>53.8</v>
      </c>
      <c r="K104" s="2">
        <f t="shared" si="2"/>
        <v>795.2399999999999</v>
      </c>
      <c r="M104" s="2">
        <v>0.01</v>
      </c>
      <c r="N104" s="2">
        <f t="shared" si="3"/>
        <v>795.2299999999999</v>
      </c>
    </row>
    <row r="105" spans="1:14" x14ac:dyDescent="0.2">
      <c r="A105" s="1" t="s">
        <v>238</v>
      </c>
      <c r="B105" s="1" t="s">
        <v>1</v>
      </c>
      <c r="C105" s="1" t="s">
        <v>306</v>
      </c>
      <c r="D105" s="3">
        <v>42477</v>
      </c>
      <c r="E105" s="1" t="s">
        <v>310</v>
      </c>
      <c r="F105" s="1" t="s">
        <v>98</v>
      </c>
      <c r="G105" s="1" t="s">
        <v>238</v>
      </c>
      <c r="H105" s="2">
        <v>0</v>
      </c>
      <c r="I105" s="2">
        <v>0</v>
      </c>
      <c r="J105" s="2">
        <v>0</v>
      </c>
      <c r="K105" s="2">
        <f t="shared" si="2"/>
        <v>0</v>
      </c>
      <c r="N105" s="2">
        <f t="shared" si="3"/>
        <v>0</v>
      </c>
    </row>
    <row r="106" spans="1:14" x14ac:dyDescent="0.2">
      <c r="A106" s="1" t="s">
        <v>239</v>
      </c>
      <c r="B106" s="1" t="s">
        <v>1</v>
      </c>
      <c r="C106" s="1" t="s">
        <v>305</v>
      </c>
      <c r="D106" s="3">
        <v>42505</v>
      </c>
      <c r="E106" s="1" t="s">
        <v>310</v>
      </c>
      <c r="F106" s="1" t="s">
        <v>99</v>
      </c>
      <c r="G106" s="1" t="s">
        <v>239</v>
      </c>
      <c r="H106" s="2">
        <v>0.01</v>
      </c>
      <c r="I106" s="2">
        <v>0</v>
      </c>
      <c r="J106" s="2">
        <v>0</v>
      </c>
      <c r="K106" s="2">
        <f t="shared" si="2"/>
        <v>0.01</v>
      </c>
      <c r="N106" s="2">
        <f t="shared" si="3"/>
        <v>0.01</v>
      </c>
    </row>
    <row r="107" spans="1:14" x14ac:dyDescent="0.2">
      <c r="A107" s="1" t="s">
        <v>240</v>
      </c>
      <c r="B107" s="1" t="s">
        <v>4</v>
      </c>
      <c r="C107" s="1" t="s">
        <v>305</v>
      </c>
      <c r="D107" s="3">
        <v>42511</v>
      </c>
      <c r="E107" s="1" t="s">
        <v>310</v>
      </c>
      <c r="F107" s="1" t="s">
        <v>100</v>
      </c>
      <c r="G107" s="1" t="s">
        <v>240</v>
      </c>
      <c r="H107" s="2">
        <v>5476.16</v>
      </c>
      <c r="I107" s="2">
        <v>0</v>
      </c>
      <c r="J107" s="2">
        <v>147.10999999999999</v>
      </c>
      <c r="K107" s="2">
        <f t="shared" si="2"/>
        <v>5623.2699999999995</v>
      </c>
      <c r="N107" s="2">
        <f t="shared" si="3"/>
        <v>5623.2699999999995</v>
      </c>
    </row>
    <row r="108" spans="1:14" x14ac:dyDescent="0.2">
      <c r="A108" s="1" t="s">
        <v>241</v>
      </c>
      <c r="B108" s="1" t="s">
        <v>1</v>
      </c>
      <c r="C108" s="1" t="s">
        <v>305</v>
      </c>
      <c r="D108" s="3">
        <v>42532</v>
      </c>
      <c r="E108" s="1" t="s">
        <v>310</v>
      </c>
      <c r="F108" s="1" t="s">
        <v>101</v>
      </c>
      <c r="G108" s="1" t="s">
        <v>241</v>
      </c>
      <c r="H108" s="2">
        <v>1805</v>
      </c>
      <c r="I108" s="2">
        <v>0</v>
      </c>
      <c r="J108" s="2">
        <v>0</v>
      </c>
      <c r="K108" s="2">
        <f t="shared" si="2"/>
        <v>1805</v>
      </c>
      <c r="N108" s="2">
        <f t="shared" si="3"/>
        <v>1805</v>
      </c>
    </row>
    <row r="109" spans="1:14" x14ac:dyDescent="0.2">
      <c r="A109" s="1" t="s">
        <v>242</v>
      </c>
      <c r="B109" s="1" t="s">
        <v>1</v>
      </c>
      <c r="C109" s="1" t="s">
        <v>305</v>
      </c>
      <c r="D109" s="3">
        <v>42477</v>
      </c>
      <c r="E109" s="1" t="s">
        <v>311</v>
      </c>
      <c r="F109" s="1" t="s">
        <v>102</v>
      </c>
      <c r="G109" s="1" t="s">
        <v>242</v>
      </c>
      <c r="H109" s="2">
        <v>2600.12</v>
      </c>
      <c r="I109" s="2">
        <v>0</v>
      </c>
      <c r="J109" s="2">
        <v>65.98</v>
      </c>
      <c r="K109" s="2">
        <f t="shared" si="2"/>
        <v>2666.1</v>
      </c>
      <c r="N109" s="2">
        <f t="shared" si="3"/>
        <v>2666.1</v>
      </c>
    </row>
    <row r="110" spans="1:14" x14ac:dyDescent="0.2">
      <c r="A110" s="1" t="s">
        <v>243</v>
      </c>
      <c r="B110" s="1" t="s">
        <v>1</v>
      </c>
      <c r="C110" s="1" t="s">
        <v>305</v>
      </c>
      <c r="D110" s="3">
        <v>42477</v>
      </c>
      <c r="E110" s="1" t="s">
        <v>310</v>
      </c>
      <c r="F110" s="1" t="s">
        <v>98</v>
      </c>
      <c r="G110" s="1" t="s">
        <v>243</v>
      </c>
      <c r="H110" s="2">
        <v>0.01</v>
      </c>
      <c r="I110" s="2">
        <v>0</v>
      </c>
      <c r="J110" s="2">
        <v>0</v>
      </c>
      <c r="K110" s="2">
        <f t="shared" si="2"/>
        <v>0.01</v>
      </c>
      <c r="N110" s="2">
        <f t="shared" si="3"/>
        <v>0.01</v>
      </c>
    </row>
    <row r="111" spans="1:14" x14ac:dyDescent="0.2">
      <c r="A111" s="1" t="s">
        <v>244</v>
      </c>
      <c r="B111" s="1" t="s">
        <v>1</v>
      </c>
      <c r="C111" s="1" t="s">
        <v>307</v>
      </c>
      <c r="D111" s="3">
        <v>42560</v>
      </c>
      <c r="E111" s="1" t="s">
        <v>310</v>
      </c>
      <c r="F111" s="1" t="s">
        <v>103</v>
      </c>
      <c r="G111" s="1" t="s">
        <v>244</v>
      </c>
      <c r="H111" s="2">
        <v>0</v>
      </c>
      <c r="I111" s="2">
        <v>0.01</v>
      </c>
      <c r="J111" s="2">
        <v>0</v>
      </c>
      <c r="K111" s="2">
        <f t="shared" si="2"/>
        <v>0.01</v>
      </c>
      <c r="M111" s="2">
        <v>0</v>
      </c>
      <c r="N111" s="2">
        <f t="shared" si="3"/>
        <v>0.01</v>
      </c>
    </row>
    <row r="112" spans="1:14" x14ac:dyDescent="0.2">
      <c r="A112" s="1" t="s">
        <v>245</v>
      </c>
      <c r="B112" s="1" t="s">
        <v>1</v>
      </c>
      <c r="C112" s="1" t="s">
        <v>305</v>
      </c>
      <c r="D112" s="3">
        <v>42558</v>
      </c>
      <c r="E112" s="1" t="s">
        <v>310</v>
      </c>
      <c r="F112" s="1" t="s">
        <v>103</v>
      </c>
      <c r="G112" s="1" t="s">
        <v>245</v>
      </c>
      <c r="H112" s="2">
        <v>0.01</v>
      </c>
      <c r="I112" s="2">
        <v>0</v>
      </c>
      <c r="J112" s="2">
        <v>0</v>
      </c>
      <c r="K112" s="2">
        <f t="shared" si="2"/>
        <v>0.01</v>
      </c>
      <c r="N112" s="2">
        <f t="shared" si="3"/>
        <v>0.01</v>
      </c>
    </row>
    <row r="113" spans="1:14" x14ac:dyDescent="0.2">
      <c r="A113" s="1" t="s">
        <v>246</v>
      </c>
      <c r="B113" s="1" t="s">
        <v>1</v>
      </c>
      <c r="C113" s="1" t="s">
        <v>305</v>
      </c>
      <c r="D113" s="3">
        <v>42588</v>
      </c>
      <c r="E113" s="1" t="s">
        <v>311</v>
      </c>
      <c r="F113" s="1" t="s">
        <v>104</v>
      </c>
      <c r="G113" s="1" t="s">
        <v>246</v>
      </c>
      <c r="H113" s="2">
        <v>224.45</v>
      </c>
      <c r="I113" s="2">
        <v>0</v>
      </c>
      <c r="J113" s="2">
        <v>53.8</v>
      </c>
      <c r="K113" s="2">
        <f t="shared" si="2"/>
        <v>278.25</v>
      </c>
      <c r="N113" s="2">
        <f t="shared" si="3"/>
        <v>278.25</v>
      </c>
    </row>
    <row r="114" spans="1:14" x14ac:dyDescent="0.2">
      <c r="A114" s="1" t="s">
        <v>247</v>
      </c>
      <c r="B114" s="1" t="s">
        <v>4</v>
      </c>
      <c r="C114" s="1" t="s">
        <v>306</v>
      </c>
      <c r="D114" s="3">
        <v>42497</v>
      </c>
      <c r="E114" s="1" t="s">
        <v>310</v>
      </c>
      <c r="F114" s="1" t="s">
        <v>6</v>
      </c>
      <c r="G114" s="1" t="s">
        <v>247</v>
      </c>
      <c r="H114" s="2">
        <v>0</v>
      </c>
      <c r="I114" s="2">
        <v>3900</v>
      </c>
      <c r="J114" s="2">
        <v>0</v>
      </c>
      <c r="K114" s="2">
        <f t="shared" si="2"/>
        <v>3900</v>
      </c>
      <c r="M114" s="2">
        <v>3900</v>
      </c>
      <c r="N114" s="2">
        <f t="shared" si="3"/>
        <v>0</v>
      </c>
    </row>
    <row r="115" spans="1:14" x14ac:dyDescent="0.2">
      <c r="A115" s="1" t="s">
        <v>248</v>
      </c>
      <c r="B115" s="1" t="s">
        <v>1</v>
      </c>
      <c r="C115" s="1" t="s">
        <v>306</v>
      </c>
      <c r="D115" s="3">
        <v>42590</v>
      </c>
      <c r="E115" s="1" t="s">
        <v>311</v>
      </c>
      <c r="F115" s="1" t="s">
        <v>105</v>
      </c>
      <c r="G115" s="1" t="s">
        <v>248</v>
      </c>
      <c r="H115" s="2">
        <v>0</v>
      </c>
      <c r="I115" s="2">
        <v>0</v>
      </c>
      <c r="J115" s="2">
        <v>12.69</v>
      </c>
      <c r="K115" s="2">
        <f t="shared" si="2"/>
        <v>12.69</v>
      </c>
      <c r="N115" s="2">
        <f t="shared" si="3"/>
        <v>12.69</v>
      </c>
    </row>
    <row r="116" spans="1:14" x14ac:dyDescent="0.2">
      <c r="A116" s="1" t="s">
        <v>249</v>
      </c>
      <c r="B116" s="1" t="s">
        <v>1</v>
      </c>
      <c r="C116" s="1" t="s">
        <v>305</v>
      </c>
      <c r="D116" s="3">
        <v>42590</v>
      </c>
      <c r="E116" s="1" t="s">
        <v>310</v>
      </c>
      <c r="F116" s="1" t="s">
        <v>106</v>
      </c>
      <c r="G116" s="1" t="s">
        <v>249</v>
      </c>
      <c r="H116" s="2">
        <v>1805</v>
      </c>
      <c r="I116" s="2">
        <v>0</v>
      </c>
      <c r="J116" s="2">
        <v>0</v>
      </c>
      <c r="K116" s="2">
        <f t="shared" si="2"/>
        <v>1805</v>
      </c>
      <c r="N116" s="2">
        <f t="shared" si="3"/>
        <v>1805</v>
      </c>
    </row>
    <row r="117" spans="1:14" x14ac:dyDescent="0.2">
      <c r="A117" s="1" t="s">
        <v>250</v>
      </c>
      <c r="B117" s="1" t="s">
        <v>1</v>
      </c>
      <c r="C117" s="1" t="s">
        <v>305</v>
      </c>
      <c r="D117" s="3">
        <v>42596</v>
      </c>
      <c r="E117" s="1" t="s">
        <v>310</v>
      </c>
      <c r="F117" s="1" t="s">
        <v>107</v>
      </c>
      <c r="G117" s="1" t="s">
        <v>250</v>
      </c>
      <c r="H117" s="2">
        <v>1805</v>
      </c>
      <c r="I117" s="2">
        <v>0</v>
      </c>
      <c r="J117" s="2">
        <v>0</v>
      </c>
      <c r="K117" s="2">
        <f t="shared" si="2"/>
        <v>1805</v>
      </c>
      <c r="N117" s="2">
        <f t="shared" si="3"/>
        <v>1805</v>
      </c>
    </row>
    <row r="118" spans="1:14" x14ac:dyDescent="0.2">
      <c r="A118" s="1" t="s">
        <v>251</v>
      </c>
      <c r="B118" s="1" t="s">
        <v>1</v>
      </c>
      <c r="C118" s="1" t="s">
        <v>305</v>
      </c>
      <c r="D118" s="3">
        <v>42622</v>
      </c>
      <c r="E118" s="1" t="s">
        <v>310</v>
      </c>
      <c r="F118" s="1" t="s">
        <v>108</v>
      </c>
      <c r="G118" s="1" t="s">
        <v>251</v>
      </c>
      <c r="H118" s="2">
        <v>0</v>
      </c>
      <c r="I118" s="2">
        <v>1805</v>
      </c>
      <c r="J118" s="2">
        <v>0</v>
      </c>
      <c r="K118" s="2">
        <f t="shared" si="2"/>
        <v>1805</v>
      </c>
      <c r="M118" s="2">
        <v>0</v>
      </c>
      <c r="N118" s="2">
        <f t="shared" si="3"/>
        <v>1805</v>
      </c>
    </row>
    <row r="119" spans="1:14" x14ac:dyDescent="0.2">
      <c r="A119" s="1" t="s">
        <v>252</v>
      </c>
      <c r="B119" s="1" t="s">
        <v>1</v>
      </c>
      <c r="C119" s="1" t="s">
        <v>305</v>
      </c>
      <c r="D119" s="3">
        <v>42610</v>
      </c>
      <c r="E119" s="1" t="s">
        <v>310</v>
      </c>
      <c r="F119" s="1" t="s">
        <v>109</v>
      </c>
      <c r="G119" s="1" t="s">
        <v>252</v>
      </c>
      <c r="H119" s="2">
        <v>1805</v>
      </c>
      <c r="I119" s="2">
        <v>0</v>
      </c>
      <c r="J119" s="2">
        <v>0</v>
      </c>
      <c r="K119" s="2">
        <f t="shared" si="2"/>
        <v>1805</v>
      </c>
      <c r="N119" s="2">
        <f t="shared" si="3"/>
        <v>1805</v>
      </c>
    </row>
    <row r="120" spans="1:14" x14ac:dyDescent="0.2">
      <c r="A120" s="1" t="s">
        <v>253</v>
      </c>
      <c r="B120" s="1" t="s">
        <v>1</v>
      </c>
      <c r="C120" s="1" t="s">
        <v>305</v>
      </c>
      <c r="D120" s="3">
        <v>42658</v>
      </c>
      <c r="E120" s="1" t="s">
        <v>310</v>
      </c>
      <c r="F120" s="1" t="s">
        <v>110</v>
      </c>
      <c r="G120" s="1" t="s">
        <v>253</v>
      </c>
      <c r="H120" s="2">
        <v>1805</v>
      </c>
      <c r="I120" s="2">
        <v>0</v>
      </c>
      <c r="J120" s="2">
        <v>0</v>
      </c>
      <c r="K120" s="2">
        <f t="shared" si="2"/>
        <v>1805</v>
      </c>
      <c r="N120" s="2">
        <f t="shared" si="3"/>
        <v>1805</v>
      </c>
    </row>
    <row r="121" spans="1:14" x14ac:dyDescent="0.2">
      <c r="A121" s="1" t="s">
        <v>254</v>
      </c>
      <c r="B121" s="1" t="s">
        <v>4</v>
      </c>
      <c r="C121" s="1" t="s">
        <v>305</v>
      </c>
      <c r="D121" s="3">
        <v>42598</v>
      </c>
      <c r="E121" s="1" t="s">
        <v>310</v>
      </c>
      <c r="F121" s="1" t="s">
        <v>111</v>
      </c>
      <c r="G121" s="1" t="s">
        <v>254</v>
      </c>
      <c r="H121" s="2">
        <v>700</v>
      </c>
      <c r="I121" s="2">
        <v>0</v>
      </c>
      <c r="J121" s="2">
        <v>0</v>
      </c>
      <c r="K121" s="2">
        <f t="shared" si="2"/>
        <v>700</v>
      </c>
      <c r="M121" s="2">
        <v>-1200</v>
      </c>
      <c r="N121" s="2">
        <f t="shared" si="3"/>
        <v>1900</v>
      </c>
    </row>
    <row r="122" spans="1:14" x14ac:dyDescent="0.2">
      <c r="A122" s="1" t="s">
        <v>255</v>
      </c>
      <c r="B122" s="1" t="s">
        <v>1</v>
      </c>
      <c r="C122" s="1" t="s">
        <v>305</v>
      </c>
      <c r="D122" s="3">
        <v>42686</v>
      </c>
      <c r="E122" s="1" t="s">
        <v>311</v>
      </c>
      <c r="F122" s="1" t="s">
        <v>6</v>
      </c>
      <c r="G122" s="1" t="s">
        <v>255</v>
      </c>
      <c r="H122" s="2">
        <v>0</v>
      </c>
      <c r="I122" s="2">
        <v>1500</v>
      </c>
      <c r="J122" s="2">
        <v>0</v>
      </c>
      <c r="K122" s="2">
        <f t="shared" si="2"/>
        <v>1500</v>
      </c>
      <c r="M122" s="2">
        <v>3163.33</v>
      </c>
      <c r="N122" s="2">
        <f t="shared" si="3"/>
        <v>-1663.33</v>
      </c>
    </row>
    <row r="123" spans="1:14" x14ac:dyDescent="0.2">
      <c r="A123" s="1" t="s">
        <v>256</v>
      </c>
      <c r="B123" s="1" t="s">
        <v>1</v>
      </c>
      <c r="C123" s="1" t="s">
        <v>306</v>
      </c>
      <c r="D123" s="3">
        <v>42720</v>
      </c>
      <c r="E123" s="1" t="s">
        <v>310</v>
      </c>
      <c r="F123" s="1" t="s">
        <v>112</v>
      </c>
      <c r="G123" s="1" t="s">
        <v>256</v>
      </c>
      <c r="H123" s="2">
        <v>0</v>
      </c>
      <c r="I123" s="2">
        <v>1805</v>
      </c>
      <c r="J123" s="2">
        <v>0</v>
      </c>
      <c r="K123" s="2">
        <f t="shared" si="2"/>
        <v>1805</v>
      </c>
      <c r="M123" s="2">
        <v>1805</v>
      </c>
      <c r="N123" s="2">
        <f t="shared" si="3"/>
        <v>0</v>
      </c>
    </row>
    <row r="124" spans="1:14" x14ac:dyDescent="0.2">
      <c r="A124" s="1" t="s">
        <v>257</v>
      </c>
      <c r="B124" s="1" t="s">
        <v>1</v>
      </c>
      <c r="C124" s="1" t="s">
        <v>305</v>
      </c>
      <c r="D124" s="3">
        <v>42720</v>
      </c>
      <c r="E124" s="1" t="s">
        <v>310</v>
      </c>
      <c r="F124" s="1" t="s">
        <v>112</v>
      </c>
      <c r="G124" s="1" t="s">
        <v>257</v>
      </c>
      <c r="H124" s="2">
        <v>0</v>
      </c>
      <c r="I124" s="2">
        <v>1805</v>
      </c>
      <c r="J124" s="2">
        <v>0</v>
      </c>
      <c r="K124" s="2">
        <f t="shared" si="2"/>
        <v>1805</v>
      </c>
      <c r="M124" s="2">
        <v>0</v>
      </c>
      <c r="N124" s="2">
        <f t="shared" si="3"/>
        <v>1805</v>
      </c>
    </row>
    <row r="125" spans="1:14" x14ac:dyDescent="0.2">
      <c r="A125" s="1" t="s">
        <v>258</v>
      </c>
      <c r="B125" s="1" t="s">
        <v>1</v>
      </c>
      <c r="C125" s="1" t="s">
        <v>305</v>
      </c>
      <c r="D125" s="3">
        <v>42819</v>
      </c>
      <c r="E125" s="1" t="s">
        <v>310</v>
      </c>
      <c r="F125" s="1" t="s">
        <v>113</v>
      </c>
      <c r="G125" s="1" t="s">
        <v>258</v>
      </c>
      <c r="H125" s="2">
        <v>1810</v>
      </c>
      <c r="I125" s="2">
        <v>0</v>
      </c>
      <c r="J125" s="2">
        <v>0</v>
      </c>
      <c r="K125" s="2">
        <f t="shared" si="2"/>
        <v>1810</v>
      </c>
      <c r="N125" s="2">
        <f t="shared" si="3"/>
        <v>1810</v>
      </c>
    </row>
    <row r="126" spans="1:14" x14ac:dyDescent="0.2">
      <c r="A126" s="1" t="s">
        <v>259</v>
      </c>
      <c r="B126" s="1" t="s">
        <v>1</v>
      </c>
      <c r="C126" s="1" t="s">
        <v>305</v>
      </c>
      <c r="D126" s="3">
        <v>42816</v>
      </c>
      <c r="E126" s="1" t="s">
        <v>310</v>
      </c>
      <c r="F126" s="1" t="s">
        <v>86</v>
      </c>
      <c r="G126" s="1" t="s">
        <v>259</v>
      </c>
      <c r="H126" s="2">
        <v>1810</v>
      </c>
      <c r="I126" s="2">
        <v>0</v>
      </c>
      <c r="J126" s="2">
        <v>0</v>
      </c>
      <c r="K126" s="2">
        <f t="shared" si="2"/>
        <v>1810</v>
      </c>
      <c r="N126" s="2">
        <f t="shared" si="3"/>
        <v>1810</v>
      </c>
    </row>
    <row r="127" spans="1:14" x14ac:dyDescent="0.2">
      <c r="A127" s="1" t="s">
        <v>260</v>
      </c>
      <c r="B127" s="1" t="s">
        <v>1</v>
      </c>
      <c r="C127" s="1" t="s">
        <v>305</v>
      </c>
      <c r="D127" s="3">
        <v>42853</v>
      </c>
      <c r="E127" s="1" t="s">
        <v>310</v>
      </c>
      <c r="F127" s="1" t="s">
        <v>114</v>
      </c>
      <c r="G127" s="1" t="s">
        <v>260</v>
      </c>
      <c r="H127" s="2">
        <v>1810</v>
      </c>
      <c r="I127" s="2">
        <v>0</v>
      </c>
      <c r="J127" s="2">
        <v>0</v>
      </c>
      <c r="K127" s="2">
        <f t="shared" si="2"/>
        <v>1810</v>
      </c>
      <c r="N127" s="2">
        <f t="shared" si="3"/>
        <v>1810</v>
      </c>
    </row>
    <row r="128" spans="1:14" x14ac:dyDescent="0.2">
      <c r="A128" s="1" t="s">
        <v>261</v>
      </c>
      <c r="B128" s="1" t="s">
        <v>1</v>
      </c>
      <c r="C128" s="1" t="s">
        <v>305</v>
      </c>
      <c r="D128" s="3">
        <v>42881</v>
      </c>
      <c r="E128" s="1" t="s">
        <v>312</v>
      </c>
      <c r="F128" s="1" t="s">
        <v>115</v>
      </c>
      <c r="G128" s="1" t="s">
        <v>261</v>
      </c>
      <c r="H128" s="2">
        <v>905</v>
      </c>
      <c r="I128" s="2">
        <v>0</v>
      </c>
      <c r="J128" s="2">
        <v>38.58</v>
      </c>
      <c r="K128" s="2">
        <f t="shared" si="2"/>
        <v>943.58</v>
      </c>
      <c r="N128" s="2">
        <f t="shared" si="3"/>
        <v>943.58</v>
      </c>
    </row>
    <row r="129" spans="1:14" x14ac:dyDescent="0.2">
      <c r="A129" s="1" t="s">
        <v>262</v>
      </c>
      <c r="B129" s="1" t="s">
        <v>1</v>
      </c>
      <c r="C129" s="1" t="s">
        <v>305</v>
      </c>
      <c r="D129" s="3">
        <v>42897</v>
      </c>
      <c r="E129" s="1" t="s">
        <v>310</v>
      </c>
      <c r="F129" s="1" t="s">
        <v>116</v>
      </c>
      <c r="G129" s="1" t="s">
        <v>262</v>
      </c>
      <c r="H129" s="2">
        <v>1810</v>
      </c>
      <c r="I129" s="2">
        <v>0</v>
      </c>
      <c r="J129" s="2">
        <v>0</v>
      </c>
      <c r="K129" s="2">
        <f t="shared" si="2"/>
        <v>1810</v>
      </c>
      <c r="N129" s="2">
        <f t="shared" si="3"/>
        <v>1810</v>
      </c>
    </row>
    <row r="130" spans="1:14" x14ac:dyDescent="0.2">
      <c r="A130" s="1" t="s">
        <v>263</v>
      </c>
      <c r="B130" s="1" t="s">
        <v>4</v>
      </c>
      <c r="C130" s="1" t="s">
        <v>307</v>
      </c>
      <c r="D130" s="3">
        <v>42896</v>
      </c>
      <c r="E130" s="1" t="s">
        <v>310</v>
      </c>
      <c r="F130" s="1" t="s">
        <v>19</v>
      </c>
      <c r="G130" s="1" t="s">
        <v>263</v>
      </c>
      <c r="H130" s="2">
        <v>0</v>
      </c>
      <c r="I130" s="2">
        <v>5985.32</v>
      </c>
      <c r="J130" s="2">
        <v>129.05000000000001</v>
      </c>
      <c r="K130" s="2">
        <f t="shared" si="2"/>
        <v>6114.37</v>
      </c>
      <c r="N130" s="2">
        <f t="shared" si="3"/>
        <v>6114.37</v>
      </c>
    </row>
    <row r="131" spans="1:14" x14ac:dyDescent="0.2">
      <c r="A131" s="1" t="s">
        <v>264</v>
      </c>
      <c r="B131" s="1" t="s">
        <v>1</v>
      </c>
      <c r="C131" s="1" t="s">
        <v>305</v>
      </c>
      <c r="D131" s="3">
        <v>42910</v>
      </c>
      <c r="E131" s="1" t="s">
        <v>310</v>
      </c>
      <c r="F131" s="1" t="s">
        <v>117</v>
      </c>
      <c r="G131" s="1" t="s">
        <v>264</v>
      </c>
      <c r="H131" s="2">
        <v>1810</v>
      </c>
      <c r="I131" s="2">
        <v>0</v>
      </c>
      <c r="J131" s="2">
        <v>0</v>
      </c>
      <c r="K131" s="2">
        <f t="shared" ref="K131:K150" si="4">+H131+I131+J131</f>
        <v>1810</v>
      </c>
      <c r="N131" s="2">
        <f t="shared" ref="N131:N150" si="5">+K131+L131-M131</f>
        <v>1810</v>
      </c>
    </row>
    <row r="132" spans="1:14" x14ac:dyDescent="0.2">
      <c r="A132" s="1" t="s">
        <v>265</v>
      </c>
      <c r="B132" s="1" t="s">
        <v>1</v>
      </c>
      <c r="C132" s="1" t="s">
        <v>306</v>
      </c>
      <c r="D132" s="3">
        <v>42903</v>
      </c>
      <c r="E132" s="1" t="s">
        <v>310</v>
      </c>
      <c r="F132" s="1" t="s">
        <v>118</v>
      </c>
      <c r="G132" s="1" t="s">
        <v>265</v>
      </c>
      <c r="H132" s="2">
        <v>0</v>
      </c>
      <c r="I132" s="2">
        <v>0</v>
      </c>
      <c r="J132" s="2">
        <v>0</v>
      </c>
      <c r="K132" s="2">
        <f t="shared" si="4"/>
        <v>0</v>
      </c>
      <c r="N132" s="2">
        <f t="shared" si="5"/>
        <v>0</v>
      </c>
    </row>
    <row r="133" spans="1:14" x14ac:dyDescent="0.2">
      <c r="A133" s="1" t="s">
        <v>266</v>
      </c>
      <c r="B133" s="1" t="s">
        <v>1</v>
      </c>
      <c r="C133" s="1" t="s">
        <v>305</v>
      </c>
      <c r="D133" s="3">
        <v>42909</v>
      </c>
      <c r="E133" s="1" t="s">
        <v>310</v>
      </c>
      <c r="F133" s="1" t="s">
        <v>119</v>
      </c>
      <c r="G133" s="1" t="s">
        <v>266</v>
      </c>
      <c r="H133" s="2">
        <v>0.01</v>
      </c>
      <c r="I133" s="2">
        <v>0</v>
      </c>
      <c r="J133" s="2">
        <v>0</v>
      </c>
      <c r="K133" s="2">
        <f t="shared" si="4"/>
        <v>0.01</v>
      </c>
      <c r="N133" s="2">
        <f t="shared" si="5"/>
        <v>0.01</v>
      </c>
    </row>
    <row r="134" spans="1:14" x14ac:dyDescent="0.2">
      <c r="A134" s="1" t="s">
        <v>267</v>
      </c>
      <c r="B134" s="1" t="s">
        <v>1</v>
      </c>
      <c r="C134" s="1" t="s">
        <v>305</v>
      </c>
      <c r="D134" s="3">
        <v>42908</v>
      </c>
      <c r="E134" s="1" t="s">
        <v>310</v>
      </c>
      <c r="F134" s="1" t="s">
        <v>120</v>
      </c>
      <c r="G134" s="1" t="s">
        <v>267</v>
      </c>
      <c r="H134" s="2">
        <v>1810</v>
      </c>
      <c r="I134" s="2">
        <v>0</v>
      </c>
      <c r="J134" s="2">
        <v>0</v>
      </c>
      <c r="K134" s="2">
        <f t="shared" si="4"/>
        <v>1810</v>
      </c>
      <c r="N134" s="2">
        <f t="shared" si="5"/>
        <v>1810</v>
      </c>
    </row>
    <row r="135" spans="1:14" x14ac:dyDescent="0.2">
      <c r="A135" s="1" t="s">
        <v>268</v>
      </c>
      <c r="B135" s="1" t="s">
        <v>4</v>
      </c>
      <c r="C135" s="1" t="s">
        <v>305</v>
      </c>
      <c r="D135" s="3">
        <v>42923</v>
      </c>
      <c r="E135" s="1" t="s">
        <v>310</v>
      </c>
      <c r="F135" s="1" t="s">
        <v>121</v>
      </c>
      <c r="G135" s="1" t="s">
        <v>268</v>
      </c>
      <c r="H135" s="2">
        <v>0</v>
      </c>
      <c r="I135" s="2">
        <v>4500</v>
      </c>
      <c r="J135" s="2">
        <v>125.15</v>
      </c>
      <c r="K135" s="2">
        <f t="shared" si="4"/>
        <v>4625.1499999999996</v>
      </c>
      <c r="N135" s="2">
        <f t="shared" si="5"/>
        <v>4625.1499999999996</v>
      </c>
    </row>
    <row r="136" spans="1:14" x14ac:dyDescent="0.2">
      <c r="A136" s="1" t="s">
        <v>269</v>
      </c>
      <c r="B136" s="1" t="s">
        <v>4</v>
      </c>
      <c r="C136" s="1" t="s">
        <v>305</v>
      </c>
      <c r="D136" s="3">
        <v>42930</v>
      </c>
      <c r="E136" s="1" t="s">
        <v>310</v>
      </c>
      <c r="F136" s="1" t="s">
        <v>122</v>
      </c>
      <c r="G136" s="1" t="s">
        <v>269</v>
      </c>
      <c r="H136" s="2">
        <v>5948.11</v>
      </c>
      <c r="I136" s="2">
        <v>0</v>
      </c>
      <c r="J136" s="2">
        <v>128.1</v>
      </c>
      <c r="K136" s="2">
        <f t="shared" si="4"/>
        <v>6076.21</v>
      </c>
      <c r="N136" s="2">
        <f t="shared" si="5"/>
        <v>6076.21</v>
      </c>
    </row>
    <row r="137" spans="1:14" x14ac:dyDescent="0.2">
      <c r="A137" s="1" t="s">
        <v>270</v>
      </c>
      <c r="B137" s="1" t="s">
        <v>1</v>
      </c>
      <c r="C137" s="1" t="s">
        <v>305</v>
      </c>
      <c r="D137" s="3">
        <v>42867</v>
      </c>
      <c r="E137" s="1" t="s">
        <v>310</v>
      </c>
      <c r="F137" s="1" t="s">
        <v>123</v>
      </c>
      <c r="G137" s="1" t="s">
        <v>270</v>
      </c>
      <c r="H137" s="2">
        <v>1810</v>
      </c>
      <c r="I137" s="2">
        <v>0</v>
      </c>
      <c r="J137" s="2">
        <v>0</v>
      </c>
      <c r="K137" s="2">
        <f t="shared" si="4"/>
        <v>1810</v>
      </c>
      <c r="N137" s="2">
        <f t="shared" si="5"/>
        <v>1810</v>
      </c>
    </row>
    <row r="138" spans="1:14" x14ac:dyDescent="0.2">
      <c r="A138" s="1" t="s">
        <v>271</v>
      </c>
      <c r="B138" s="1" t="s">
        <v>4</v>
      </c>
      <c r="C138" s="1" t="s">
        <v>306</v>
      </c>
      <c r="D138" s="3">
        <v>42930</v>
      </c>
      <c r="E138" s="1" t="s">
        <v>310</v>
      </c>
      <c r="F138" s="1" t="s">
        <v>124</v>
      </c>
      <c r="G138" s="1" t="s">
        <v>271</v>
      </c>
      <c r="H138" s="2">
        <v>0</v>
      </c>
      <c r="I138" s="2">
        <v>0</v>
      </c>
      <c r="J138" s="2">
        <v>0</v>
      </c>
      <c r="K138" s="2">
        <f t="shared" si="4"/>
        <v>0</v>
      </c>
      <c r="N138" s="2">
        <f t="shared" si="5"/>
        <v>0</v>
      </c>
    </row>
    <row r="139" spans="1:14" x14ac:dyDescent="0.2">
      <c r="A139" s="1" t="s">
        <v>272</v>
      </c>
      <c r="B139" s="1" t="s">
        <v>1</v>
      </c>
      <c r="C139" s="1" t="s">
        <v>305</v>
      </c>
      <c r="D139" s="3">
        <v>42944</v>
      </c>
      <c r="E139" s="1" t="s">
        <v>310</v>
      </c>
      <c r="F139" s="1" t="s">
        <v>125</v>
      </c>
      <c r="G139" s="1" t="s">
        <v>272</v>
      </c>
      <c r="H139" s="2">
        <v>1810</v>
      </c>
      <c r="I139" s="2">
        <v>0</v>
      </c>
      <c r="J139" s="2">
        <v>0</v>
      </c>
      <c r="K139" s="2">
        <f t="shared" si="4"/>
        <v>1810</v>
      </c>
      <c r="N139" s="2">
        <f t="shared" si="5"/>
        <v>1810</v>
      </c>
    </row>
    <row r="140" spans="1:14" x14ac:dyDescent="0.2">
      <c r="A140" s="1" t="s">
        <v>273</v>
      </c>
      <c r="B140" s="1" t="s">
        <v>4</v>
      </c>
      <c r="C140" s="1" t="s">
        <v>305</v>
      </c>
      <c r="D140" s="3">
        <v>42945</v>
      </c>
      <c r="E140" s="1" t="s">
        <v>310</v>
      </c>
      <c r="F140" s="1" t="s">
        <v>126</v>
      </c>
      <c r="G140" s="1" t="s">
        <v>273</v>
      </c>
      <c r="H140" s="2">
        <v>250</v>
      </c>
      <c r="I140" s="2">
        <v>0</v>
      </c>
      <c r="J140" s="2">
        <v>109.37</v>
      </c>
      <c r="K140" s="2">
        <f t="shared" si="4"/>
        <v>359.37</v>
      </c>
      <c r="N140" s="2">
        <f t="shared" si="5"/>
        <v>359.37</v>
      </c>
    </row>
    <row r="141" spans="1:14" x14ac:dyDescent="0.2">
      <c r="A141" s="1" t="s">
        <v>274</v>
      </c>
      <c r="B141" s="1" t="s">
        <v>4</v>
      </c>
      <c r="C141" s="1" t="s">
        <v>305</v>
      </c>
      <c r="D141" s="3">
        <v>42948</v>
      </c>
      <c r="E141" s="1" t="s">
        <v>310</v>
      </c>
      <c r="F141" s="1" t="s">
        <v>127</v>
      </c>
      <c r="G141" s="1" t="s">
        <v>274</v>
      </c>
      <c r="H141" s="2">
        <v>240</v>
      </c>
      <c r="I141" s="2">
        <v>0</v>
      </c>
      <c r="J141" s="2">
        <v>53.29</v>
      </c>
      <c r="K141" s="2">
        <f t="shared" si="4"/>
        <v>293.29000000000002</v>
      </c>
      <c r="N141" s="2">
        <f t="shared" si="5"/>
        <v>293.29000000000002</v>
      </c>
    </row>
    <row r="142" spans="1:14" x14ac:dyDescent="0.2">
      <c r="A142" s="1" t="s">
        <v>275</v>
      </c>
      <c r="B142" s="1" t="s">
        <v>4</v>
      </c>
      <c r="C142" s="1" t="s">
        <v>305</v>
      </c>
      <c r="D142" s="3">
        <v>42896</v>
      </c>
      <c r="E142" s="1" t="s">
        <v>310</v>
      </c>
      <c r="F142" s="1" t="s">
        <v>128</v>
      </c>
      <c r="G142" s="1" t="s">
        <v>275</v>
      </c>
      <c r="H142" s="2">
        <v>1366.4</v>
      </c>
      <c r="I142" s="2">
        <v>0</v>
      </c>
      <c r="J142" s="2">
        <v>66.23</v>
      </c>
      <c r="K142" s="2">
        <f t="shared" si="4"/>
        <v>1432.63</v>
      </c>
      <c r="N142" s="2">
        <f t="shared" si="5"/>
        <v>1432.63</v>
      </c>
    </row>
    <row r="143" spans="1:14" x14ac:dyDescent="0.2">
      <c r="A143" s="1" t="s">
        <v>276</v>
      </c>
      <c r="B143" s="1" t="s">
        <v>4</v>
      </c>
      <c r="C143" s="1" t="s">
        <v>306</v>
      </c>
      <c r="D143" s="3">
        <v>42896</v>
      </c>
      <c r="E143" s="1" t="s">
        <v>310</v>
      </c>
      <c r="F143" s="1" t="s">
        <v>128</v>
      </c>
      <c r="G143" s="1" t="s">
        <v>276</v>
      </c>
      <c r="H143" s="2">
        <v>0</v>
      </c>
      <c r="I143" s="2">
        <v>0</v>
      </c>
      <c r="J143" s="2">
        <v>14.64</v>
      </c>
      <c r="K143" s="2">
        <f t="shared" si="4"/>
        <v>14.64</v>
      </c>
      <c r="N143" s="2">
        <f t="shared" si="5"/>
        <v>14.64</v>
      </c>
    </row>
    <row r="144" spans="1:14" x14ac:dyDescent="0.2">
      <c r="A144" s="1" t="s">
        <v>277</v>
      </c>
      <c r="B144" s="1" t="s">
        <v>1</v>
      </c>
      <c r="C144" s="1" t="s">
        <v>305</v>
      </c>
      <c r="D144" s="3">
        <v>42933</v>
      </c>
      <c r="E144" s="1" t="s">
        <v>310</v>
      </c>
      <c r="F144" s="1" t="s">
        <v>118</v>
      </c>
      <c r="G144" s="1" t="s">
        <v>277</v>
      </c>
      <c r="H144" s="2">
        <v>0.01</v>
      </c>
      <c r="I144" s="2">
        <v>0</v>
      </c>
      <c r="J144" s="2">
        <v>0</v>
      </c>
      <c r="K144" s="2">
        <f t="shared" si="4"/>
        <v>0.01</v>
      </c>
      <c r="N144" s="2">
        <f t="shared" si="5"/>
        <v>0.01</v>
      </c>
    </row>
    <row r="145" spans="1:14" x14ac:dyDescent="0.2">
      <c r="A145" s="1" t="s">
        <v>278</v>
      </c>
      <c r="B145" s="1" t="s">
        <v>4</v>
      </c>
      <c r="C145" s="1" t="s">
        <v>305</v>
      </c>
      <c r="D145" s="3">
        <v>42924</v>
      </c>
      <c r="E145" s="1" t="s">
        <v>311</v>
      </c>
      <c r="F145" s="1" t="s">
        <v>129</v>
      </c>
      <c r="G145" s="1" t="s">
        <v>278</v>
      </c>
      <c r="H145" s="2">
        <v>0</v>
      </c>
      <c r="I145" s="2">
        <v>833.57</v>
      </c>
      <c r="J145" s="2">
        <v>0</v>
      </c>
      <c r="K145" s="2">
        <f t="shared" si="4"/>
        <v>833.57</v>
      </c>
      <c r="N145" s="2">
        <f t="shared" si="5"/>
        <v>833.57</v>
      </c>
    </row>
    <row r="146" spans="1:14" x14ac:dyDescent="0.2">
      <c r="A146" s="1" t="s">
        <v>279</v>
      </c>
      <c r="B146" s="1" t="s">
        <v>4</v>
      </c>
      <c r="C146" s="1" t="s">
        <v>305</v>
      </c>
      <c r="D146" s="3">
        <v>42991</v>
      </c>
      <c r="E146" s="1" t="s">
        <v>310</v>
      </c>
      <c r="F146" s="1" t="s">
        <v>130</v>
      </c>
      <c r="G146" s="1" t="s">
        <v>279</v>
      </c>
      <c r="H146" s="2">
        <v>1680</v>
      </c>
      <c r="I146" s="2">
        <v>0</v>
      </c>
      <c r="J146" s="2">
        <v>53.29</v>
      </c>
      <c r="K146" s="2">
        <f t="shared" si="4"/>
        <v>1733.29</v>
      </c>
      <c r="N146" s="2">
        <f t="shared" si="5"/>
        <v>1733.29</v>
      </c>
    </row>
    <row r="147" spans="1:14" x14ac:dyDescent="0.2">
      <c r="A147" s="1" t="s">
        <v>280</v>
      </c>
      <c r="B147" s="1" t="s">
        <v>1</v>
      </c>
      <c r="C147" s="1" t="s">
        <v>305</v>
      </c>
      <c r="D147" s="3">
        <v>43035</v>
      </c>
      <c r="E147" s="1" t="s">
        <v>310</v>
      </c>
      <c r="F147" s="1" t="s">
        <v>131</v>
      </c>
      <c r="G147" s="1" t="s">
        <v>280</v>
      </c>
      <c r="H147" s="2">
        <v>1810</v>
      </c>
      <c r="I147" s="2">
        <v>0</v>
      </c>
      <c r="J147" s="2">
        <v>0</v>
      </c>
      <c r="K147" s="2">
        <f t="shared" si="4"/>
        <v>1810</v>
      </c>
      <c r="N147" s="2">
        <f t="shared" si="5"/>
        <v>1810</v>
      </c>
    </row>
    <row r="148" spans="1:14" x14ac:dyDescent="0.2">
      <c r="A148" s="1" t="s">
        <v>281</v>
      </c>
      <c r="B148" s="1" t="s">
        <v>1</v>
      </c>
      <c r="C148" s="1" t="s">
        <v>305</v>
      </c>
      <c r="D148" s="3">
        <v>43035</v>
      </c>
      <c r="E148" s="1" t="s">
        <v>310</v>
      </c>
      <c r="F148" s="1" t="s">
        <v>132</v>
      </c>
      <c r="G148" s="1" t="s">
        <v>281</v>
      </c>
      <c r="H148" s="2">
        <v>0</v>
      </c>
      <c r="I148" s="2">
        <v>0.01</v>
      </c>
      <c r="J148" s="2">
        <v>0</v>
      </c>
      <c r="K148" s="2">
        <f t="shared" si="4"/>
        <v>0.01</v>
      </c>
      <c r="N148" s="2">
        <f t="shared" si="5"/>
        <v>0.01</v>
      </c>
    </row>
    <row r="149" spans="1:14" x14ac:dyDescent="0.2">
      <c r="A149" s="1" t="s">
        <v>282</v>
      </c>
      <c r="B149" s="1" t="s">
        <v>1</v>
      </c>
      <c r="C149" s="1" t="s">
        <v>305</v>
      </c>
      <c r="D149" s="3">
        <v>43056</v>
      </c>
      <c r="E149" s="1" t="s">
        <v>310</v>
      </c>
      <c r="F149" s="1" t="s">
        <v>133</v>
      </c>
      <c r="G149" s="1" t="s">
        <v>282</v>
      </c>
      <c r="H149" s="2">
        <v>0</v>
      </c>
      <c r="I149" s="2">
        <v>1810</v>
      </c>
      <c r="J149" s="2">
        <v>0</v>
      </c>
      <c r="K149" s="2">
        <f t="shared" si="4"/>
        <v>1810</v>
      </c>
      <c r="N149" s="2">
        <f t="shared" si="5"/>
        <v>1810</v>
      </c>
    </row>
    <row r="150" spans="1:14" x14ac:dyDescent="0.2">
      <c r="A150" s="1" t="s">
        <v>283</v>
      </c>
      <c r="B150" s="1" t="s">
        <v>1</v>
      </c>
      <c r="C150" s="1" t="s">
        <v>305</v>
      </c>
      <c r="D150" s="3">
        <v>43080</v>
      </c>
      <c r="E150" s="1" t="s">
        <v>310</v>
      </c>
      <c r="F150" s="1" t="s">
        <v>134</v>
      </c>
      <c r="G150" s="1" t="s">
        <v>283</v>
      </c>
      <c r="H150" s="2">
        <v>0</v>
      </c>
      <c r="I150" s="2">
        <v>1810</v>
      </c>
      <c r="J150" s="2">
        <v>0</v>
      </c>
      <c r="K150" s="2">
        <f t="shared" si="4"/>
        <v>1810</v>
      </c>
      <c r="N150" s="2">
        <f t="shared" si="5"/>
        <v>1810</v>
      </c>
    </row>
    <row r="151" spans="1:14" s="4" customFormat="1" ht="25.5" x14ac:dyDescent="0.2">
      <c r="D151" s="5"/>
      <c r="G151" s="43" t="s">
        <v>320</v>
      </c>
      <c r="H151" s="6">
        <f>SUM(H2:H150)</f>
        <v>146271.4</v>
      </c>
      <c r="I151" s="6">
        <f t="shared" ref="I151:N151" si="6">SUM(I2:I150)</f>
        <v>73283.94</v>
      </c>
      <c r="J151" s="6">
        <f t="shared" si="6"/>
        <v>3933.09</v>
      </c>
      <c r="K151" s="6">
        <f t="shared" si="6"/>
        <v>223488.43000000005</v>
      </c>
      <c r="L151" s="6">
        <f t="shared" si="6"/>
        <v>7639.4800000000005</v>
      </c>
      <c r="M151" s="6">
        <f t="shared" si="6"/>
        <v>-74738.120000000024</v>
      </c>
      <c r="N151" s="6">
        <f t="shared" si="6"/>
        <v>305866.0300000002</v>
      </c>
    </row>
  </sheetData>
  <autoFilter ref="A1:N15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workbookViewId="0">
      <selection activeCell="K2" sqref="K2"/>
    </sheetView>
  </sheetViews>
  <sheetFormatPr defaultColWidth="8.85546875" defaultRowHeight="15" x14ac:dyDescent="0.25"/>
  <cols>
    <col min="1" max="1" width="15.85546875" customWidth="1"/>
    <col min="2" max="2" width="14.7109375" customWidth="1"/>
    <col min="3" max="3" width="21.5703125" customWidth="1"/>
    <col min="4" max="4" width="15.140625" customWidth="1"/>
    <col min="6" max="6" width="15.140625" bestFit="1" customWidth="1"/>
    <col min="8" max="8" width="26.85546875" customWidth="1"/>
    <col min="10" max="10" width="9.85546875" bestFit="1" customWidth="1"/>
    <col min="11" max="11" width="11.140625" bestFit="1" customWidth="1"/>
  </cols>
  <sheetData>
    <row r="1" spans="1:13" ht="48.75" x14ac:dyDescent="0.25">
      <c r="A1" s="44" t="s">
        <v>321</v>
      </c>
      <c r="B1" s="44" t="s">
        <v>323</v>
      </c>
      <c r="C1" s="44" t="s">
        <v>324</v>
      </c>
      <c r="D1" s="44" t="s">
        <v>335</v>
      </c>
      <c r="E1" s="44" t="s">
        <v>336</v>
      </c>
      <c r="F1" s="44" t="s">
        <v>337</v>
      </c>
      <c r="G1" s="7" t="s">
        <v>286</v>
      </c>
      <c r="H1" s="44" t="s">
        <v>338</v>
      </c>
      <c r="I1" s="7" t="s">
        <v>284</v>
      </c>
      <c r="J1" s="7" t="s">
        <v>287</v>
      </c>
      <c r="K1" s="44" t="s">
        <v>319</v>
      </c>
      <c r="L1" s="39" t="s">
        <v>300</v>
      </c>
    </row>
    <row r="2" spans="1:13" x14ac:dyDescent="0.25">
      <c r="A2" s="8" t="s">
        <v>288</v>
      </c>
      <c r="B2" s="8" t="s">
        <v>289</v>
      </c>
      <c r="C2" s="8" t="s">
        <v>290</v>
      </c>
      <c r="D2" s="9">
        <v>22</v>
      </c>
      <c r="E2" s="10">
        <v>70300.89</v>
      </c>
      <c r="F2" s="10">
        <v>39914.33</v>
      </c>
      <c r="G2" s="11">
        <v>0.56776422033917295</v>
      </c>
      <c r="H2" s="10">
        <v>7090</v>
      </c>
      <c r="I2" s="10"/>
      <c r="J2" s="10"/>
      <c r="K2" s="10">
        <v>39914.33</v>
      </c>
      <c r="L2" s="11">
        <f>+K2/E2</f>
        <v>0.56776422033917351</v>
      </c>
    </row>
    <row r="3" spans="1:13" x14ac:dyDescent="0.25">
      <c r="A3" s="12" t="s">
        <v>288</v>
      </c>
      <c r="B3" s="12" t="s">
        <v>291</v>
      </c>
      <c r="C3" s="12" t="s">
        <v>290</v>
      </c>
      <c r="D3" s="13">
        <v>36</v>
      </c>
      <c r="E3" s="14">
        <v>71365.89</v>
      </c>
      <c r="F3" s="14">
        <v>53074.36</v>
      </c>
      <c r="G3" s="15">
        <v>0.74369366093521705</v>
      </c>
      <c r="H3" s="14">
        <v>20830.02</v>
      </c>
      <c r="I3" s="14">
        <v>3734.3</v>
      </c>
      <c r="J3" s="14">
        <v>0</v>
      </c>
      <c r="K3" s="14">
        <v>56808.66</v>
      </c>
      <c r="L3" s="15">
        <f t="shared" ref="L3:L6" si="0">+K3/E3</f>
        <v>0.79601977919703659</v>
      </c>
    </row>
    <row r="4" spans="1:13" x14ac:dyDescent="0.25">
      <c r="A4" s="8" t="s">
        <v>288</v>
      </c>
      <c r="B4" s="8" t="s">
        <v>292</v>
      </c>
      <c r="C4" s="8" t="s">
        <v>290</v>
      </c>
      <c r="D4" s="9">
        <v>27</v>
      </c>
      <c r="E4" s="10">
        <v>71049.429999999993</v>
      </c>
      <c r="F4" s="10">
        <v>46344.58</v>
      </c>
      <c r="G4" s="11">
        <v>0.65228644339581598</v>
      </c>
      <c r="H4" s="10">
        <v>24770</v>
      </c>
      <c r="I4" s="10">
        <v>3700</v>
      </c>
      <c r="J4" s="10">
        <v>4911.99</v>
      </c>
      <c r="K4" s="10">
        <v>45132.59</v>
      </c>
      <c r="L4" s="11">
        <f t="shared" si="0"/>
        <v>0.63522803771965519</v>
      </c>
    </row>
    <row r="5" spans="1:13" x14ac:dyDescent="0.25">
      <c r="A5" s="12" t="s">
        <v>288</v>
      </c>
      <c r="B5" s="12" t="s">
        <v>293</v>
      </c>
      <c r="C5" s="12" t="s">
        <v>290</v>
      </c>
      <c r="D5" s="13">
        <v>30</v>
      </c>
      <c r="E5" s="14">
        <v>71922.89</v>
      </c>
      <c r="F5" s="14">
        <v>41819.03</v>
      </c>
      <c r="G5" s="15">
        <v>0.581442569952347</v>
      </c>
      <c r="H5" s="14">
        <v>67645.02</v>
      </c>
      <c r="I5" s="14">
        <v>205.18</v>
      </c>
      <c r="J5" s="14">
        <v>-63691.69</v>
      </c>
      <c r="K5" s="14">
        <v>105715.9</v>
      </c>
      <c r="L5" s="15">
        <f t="shared" si="0"/>
        <v>1.4698505580073324</v>
      </c>
    </row>
    <row r="6" spans="1:13" x14ac:dyDescent="0.25">
      <c r="A6" s="8" t="s">
        <v>288</v>
      </c>
      <c r="B6" s="8" t="s">
        <v>294</v>
      </c>
      <c r="C6" s="8" t="s">
        <v>290</v>
      </c>
      <c r="D6" s="9">
        <v>26</v>
      </c>
      <c r="E6" s="10">
        <v>71859.87</v>
      </c>
      <c r="F6" s="10">
        <v>42336.13</v>
      </c>
      <c r="G6" s="11">
        <v>0.58914843569853403</v>
      </c>
      <c r="H6" s="10">
        <v>68768.91</v>
      </c>
      <c r="I6" s="10"/>
      <c r="J6" s="10">
        <v>-15958.42</v>
      </c>
      <c r="K6" s="10">
        <v>58294.55</v>
      </c>
      <c r="L6" s="11">
        <f t="shared" si="0"/>
        <v>0.81122537516419113</v>
      </c>
    </row>
    <row r="7" spans="1:13" x14ac:dyDescent="0.25">
      <c r="A7" s="16"/>
      <c r="B7" s="16"/>
      <c r="C7" s="17" t="s">
        <v>295</v>
      </c>
      <c r="D7" s="18">
        <v>141</v>
      </c>
      <c r="E7" s="19">
        <f>SUM(E2:E6)</f>
        <v>356498.97</v>
      </c>
      <c r="F7" s="19">
        <v>223488.43</v>
      </c>
      <c r="G7" s="38">
        <f>+F7/E7</f>
        <v>0.62689782806385108</v>
      </c>
      <c r="H7" s="19">
        <v>189103.95</v>
      </c>
      <c r="I7" s="19">
        <v>7639.48</v>
      </c>
      <c r="J7" s="19">
        <v>-74738.12</v>
      </c>
      <c r="K7" s="19">
        <v>305866.03000000003</v>
      </c>
      <c r="L7" s="40">
        <f>+K7/E7</f>
        <v>0.85797170746383933</v>
      </c>
    </row>
    <row r="11" spans="1:13" ht="90" x14ac:dyDescent="0.25">
      <c r="A11" s="45" t="s">
        <v>322</v>
      </c>
      <c r="B11" s="45" t="s">
        <v>323</v>
      </c>
      <c r="C11" s="45" t="s">
        <v>325</v>
      </c>
      <c r="D11" s="45" t="s">
        <v>326</v>
      </c>
      <c r="E11" s="45" t="s">
        <v>327</v>
      </c>
      <c r="F11" s="46" t="s">
        <v>328</v>
      </c>
      <c r="G11" s="45" t="s">
        <v>329</v>
      </c>
      <c r="H11" s="45" t="s">
        <v>330</v>
      </c>
      <c r="I11" s="45" t="s">
        <v>331</v>
      </c>
      <c r="J11" s="45" t="s">
        <v>332</v>
      </c>
      <c r="K11" s="46" t="s">
        <v>333</v>
      </c>
      <c r="L11" s="20" t="s">
        <v>296</v>
      </c>
    </row>
    <row r="12" spans="1:13" ht="22.5" x14ac:dyDescent="0.25">
      <c r="A12" s="21" t="s">
        <v>288</v>
      </c>
      <c r="B12" s="21" t="s">
        <v>289</v>
      </c>
      <c r="C12" s="47" t="s">
        <v>334</v>
      </c>
      <c r="D12" s="21" t="s">
        <v>297</v>
      </c>
      <c r="E12" s="22">
        <v>1</v>
      </c>
      <c r="F12" s="23">
        <v>70300.89</v>
      </c>
      <c r="G12" s="22">
        <v>24</v>
      </c>
      <c r="H12" s="22">
        <v>23</v>
      </c>
      <c r="I12" s="22">
        <v>1</v>
      </c>
      <c r="J12" s="32">
        <v>39692.49</v>
      </c>
      <c r="K12" s="23">
        <v>1930</v>
      </c>
      <c r="L12" s="24">
        <v>0.59206206351014901</v>
      </c>
    </row>
    <row r="13" spans="1:13" ht="22.5" x14ac:dyDescent="0.25">
      <c r="A13" s="25"/>
      <c r="B13" s="25" t="s">
        <v>291</v>
      </c>
      <c r="C13" s="47" t="s">
        <v>334</v>
      </c>
      <c r="D13" s="25" t="s">
        <v>297</v>
      </c>
      <c r="E13" s="26">
        <v>1</v>
      </c>
      <c r="F13" s="27">
        <v>71365.89</v>
      </c>
      <c r="G13" s="26">
        <v>33</v>
      </c>
      <c r="H13" s="26">
        <v>33</v>
      </c>
      <c r="I13" s="26">
        <v>0</v>
      </c>
      <c r="J13" s="33">
        <v>52670.26</v>
      </c>
      <c r="K13" s="27">
        <v>0</v>
      </c>
      <c r="L13" s="28">
        <v>0.73803129197996398</v>
      </c>
    </row>
    <row r="14" spans="1:13" ht="22.5" x14ac:dyDescent="0.25">
      <c r="A14" s="21"/>
      <c r="B14" s="21" t="s">
        <v>292</v>
      </c>
      <c r="C14" s="47" t="s">
        <v>334</v>
      </c>
      <c r="D14" s="21" t="s">
        <v>297</v>
      </c>
      <c r="E14" s="22">
        <v>1</v>
      </c>
      <c r="F14" s="23">
        <v>71049.429999999993</v>
      </c>
      <c r="G14" s="22">
        <v>24</v>
      </c>
      <c r="H14" s="22">
        <v>22</v>
      </c>
      <c r="I14" s="22">
        <v>2</v>
      </c>
      <c r="J14" s="32">
        <v>80426.2</v>
      </c>
      <c r="K14" s="23">
        <v>51900</v>
      </c>
      <c r="L14" s="24">
        <v>1.8624526614780701</v>
      </c>
      <c r="M14" s="31"/>
    </row>
    <row r="15" spans="1:13" ht="22.5" x14ac:dyDescent="0.25">
      <c r="A15" s="25"/>
      <c r="B15" s="25" t="s">
        <v>293</v>
      </c>
      <c r="C15" s="47" t="s">
        <v>334</v>
      </c>
      <c r="D15" s="25" t="s">
        <v>297</v>
      </c>
      <c r="E15" s="26">
        <v>1.0027397260274</v>
      </c>
      <c r="F15" s="27">
        <v>71922.89</v>
      </c>
      <c r="G15" s="26">
        <v>23</v>
      </c>
      <c r="H15" s="26">
        <v>22</v>
      </c>
      <c r="I15" s="26">
        <v>1</v>
      </c>
      <c r="J15" s="33">
        <v>33433</v>
      </c>
      <c r="K15" s="27">
        <v>0.01</v>
      </c>
      <c r="L15" s="28">
        <v>0.464845197405165</v>
      </c>
    </row>
    <row r="16" spans="1:13" ht="22.5" x14ac:dyDescent="0.25">
      <c r="A16" s="21"/>
      <c r="B16" s="21" t="s">
        <v>294</v>
      </c>
      <c r="C16" s="47" t="s">
        <v>334</v>
      </c>
      <c r="D16" s="21" t="s">
        <v>297</v>
      </c>
      <c r="E16" s="22">
        <v>1</v>
      </c>
      <c r="F16" s="23">
        <v>71859.87</v>
      </c>
      <c r="G16" s="22">
        <v>23</v>
      </c>
      <c r="H16" s="22">
        <v>22</v>
      </c>
      <c r="I16" s="22">
        <v>1</v>
      </c>
      <c r="J16" s="32">
        <v>37007.35</v>
      </c>
      <c r="K16" s="23">
        <v>5985.32</v>
      </c>
      <c r="L16" s="24">
        <v>0.59828482851416298</v>
      </c>
    </row>
    <row r="17" spans="1:12" x14ac:dyDescent="0.25">
      <c r="A17" s="25"/>
      <c r="B17" s="25"/>
      <c r="C17" s="25"/>
      <c r="D17" s="25"/>
      <c r="E17" s="26"/>
      <c r="F17" s="27">
        <v>356498.97</v>
      </c>
      <c r="G17" s="26">
        <f>SUM(G12:G16)</f>
        <v>127</v>
      </c>
      <c r="H17" s="26"/>
      <c r="I17" s="26"/>
      <c r="J17" s="27">
        <v>243229.30000000002</v>
      </c>
      <c r="K17" s="27">
        <v>59815.33</v>
      </c>
      <c r="L17" s="28"/>
    </row>
    <row r="18" spans="1:12" x14ac:dyDescent="0.25">
      <c r="A18" s="29"/>
      <c r="B18" s="29"/>
      <c r="C18" s="29"/>
      <c r="D18" s="29"/>
      <c r="E18" s="27"/>
      <c r="F18" s="27"/>
      <c r="G18" s="27"/>
      <c r="H18" s="27"/>
      <c r="I18" s="27"/>
      <c r="J18" s="27" t="s">
        <v>298</v>
      </c>
      <c r="K18" s="27">
        <v>303044.63</v>
      </c>
      <c r="L18" s="30">
        <v>0.85005751910026561</v>
      </c>
    </row>
    <row r="19" spans="1:12" x14ac:dyDescent="0.25">
      <c r="E19" s="34" t="s">
        <v>299</v>
      </c>
      <c r="F19" s="35">
        <f>+F17-E7</f>
        <v>0</v>
      </c>
      <c r="G19" s="36">
        <f>+G17-D7</f>
        <v>-14</v>
      </c>
      <c r="H19" s="34"/>
      <c r="I19" s="34"/>
      <c r="J19" s="37"/>
    </row>
    <row r="20" spans="1:12" x14ac:dyDescent="0.25">
      <c r="J20" s="41">
        <f>+J17+K17-K7</f>
        <v>-2821.4000000000233</v>
      </c>
    </row>
    <row r="21" spans="1:12" x14ac:dyDescent="0.25">
      <c r="J21" s="37">
        <f>+'1151300900003'!J151+'S_P-1151300900003'!J20</f>
        <v>1111.6899999999769</v>
      </c>
      <c r="K21" s="34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1151300900003</vt:lpstr>
      <vt:lpstr>S_P-1151300900003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Piccoli Pierpaolo</dc:creator>
  <cp:lastModifiedBy>Gavatta, Antonella</cp:lastModifiedBy>
  <dcterms:created xsi:type="dcterms:W3CDTF">2015-04-22T15:30:16Z</dcterms:created>
  <dcterms:modified xsi:type="dcterms:W3CDTF">2018-08-14T09:44:16Z</dcterms:modified>
</cp:coreProperties>
</file>