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96" tabRatio="179" activeTab="0"/>
  </bookViews>
  <sheets>
    <sheet name="Offertformular" sheetId="1" r:id="rId1"/>
  </sheets>
  <definedNames>
    <definedName name="_Hlk531784789" localSheetId="0">'Offertformular'!$A$4</definedName>
    <definedName name="_xlnm.Print_Area" localSheetId="0">'Offertformular'!$A$1:$S$70</definedName>
  </definedNames>
  <calcPr fullCalcOnLoad="1"/>
</workbook>
</file>

<file path=xl/sharedStrings.xml><?xml version="1.0" encoding="utf-8"?>
<sst xmlns="http://schemas.openxmlformats.org/spreadsheetml/2006/main" count="123" uniqueCount="90">
  <si>
    <t>Gesundheitsbezirk Brixen - Abteilung Einkäufe, Ökonomatsdienste und Wirtschaft-Finanzen</t>
  </si>
  <si>
    <t>Comprensorio Sanitario di Bressanone - Ripartizione Acquisti, servizi economali ed economico-finanziaria</t>
  </si>
  <si>
    <t>Firma / ditta  ..................................................................................</t>
  </si>
  <si>
    <t>Mwst.-Nr. / part. IVA ........................................................................</t>
  </si>
  <si>
    <t>Steuernr. / CF ...................................................................................</t>
  </si>
  <si>
    <t>Angebotsnummer / Offerta n. ........................................ vom /del  .................................................</t>
  </si>
  <si>
    <t>Beschreibung
Descrizione</t>
  </si>
  <si>
    <t>Hersteller
Produttore</t>
  </si>
  <si>
    <t>Produktkodex
Codice prodotto</t>
  </si>
  <si>
    <t>Stück pro Verpackungseinheit / Pezzi per unità di confezione</t>
  </si>
  <si>
    <t>MwSt.
I.V.A.</t>
  </si>
  <si>
    <t>Tel. / Fax / Mail: ........................................................................</t>
  </si>
  <si>
    <t>Angebotsformular  / Modulo d'offerta</t>
  </si>
  <si>
    <t>HP</t>
  </si>
  <si>
    <t>CC530A</t>
  </si>
  <si>
    <t>CE740A</t>
  </si>
  <si>
    <t>CF280X</t>
  </si>
  <si>
    <t>Bolzano</t>
  </si>
  <si>
    <t>Merano</t>
  </si>
  <si>
    <t>Brunico</t>
  </si>
  <si>
    <t>CARTUCCIA TONER P/STAMP.LASER</t>
  </si>
  <si>
    <t xml:space="preserve">Pos.
Pos. </t>
  </si>
  <si>
    <t>CARTUCCIA TONER NERO PER STAMPANTE</t>
  </si>
  <si>
    <t>BROTHER</t>
  </si>
  <si>
    <t>TN-2000</t>
  </si>
  <si>
    <t>C7115A</t>
  </si>
  <si>
    <t>CARTUCCIA TONER NERO P/STAMP.LASER</t>
  </si>
  <si>
    <t>Q2612A</t>
  </si>
  <si>
    <t>C4127X</t>
  </si>
  <si>
    <t>Q2610A</t>
  </si>
  <si>
    <t>Q5949A</t>
  </si>
  <si>
    <t>Q7553X</t>
  </si>
  <si>
    <t>CE 505X</t>
  </si>
  <si>
    <t>CE 505A/05A</t>
  </si>
  <si>
    <t>CE310A</t>
  </si>
  <si>
    <t>CE312A</t>
  </si>
  <si>
    <t>CE311A</t>
  </si>
  <si>
    <t>CE313A</t>
  </si>
  <si>
    <t>Q1338A</t>
  </si>
  <si>
    <t>Q5949X</t>
  </si>
  <si>
    <t>*** Der Gesamtpreis des Loses im Angebotsformular muss jenem des im Portal angegebenen Preisangebotes entsprechen!</t>
  </si>
  <si>
    <t>*** Il prezzo totale del lotto nel modulo d'offerta dovrá corrispondere a quello dell’offerta economica inserita nel portale!</t>
  </si>
  <si>
    <t>(*) Gemäß Art. 1, Absatz 409, Buchstabe a) Gesetz Nr. 266 vom 23.12.05 / Ai sensi dell’art. 1, comma 409, lettera a) legge n. 266 del 23.12.05</t>
  </si>
  <si>
    <t xml:space="preserve">Der Gesamtpreis des Loses darf den voraussichtlichen Ausschreibungsbetrag pro Los nicht überschreiten. / L'importo complessivo per lotto non può superare la base d'asta di gara del lotto. </t>
  </si>
  <si>
    <t xml:space="preserve">Die Referenzpreise der Landesvergabeagentur AOV (veröffentlicht auf der Homepage www.ausschreibungen-suedtirol.it), falls anwendbar, dürfen nicht überschritten werden. </t>
  </si>
  <si>
    <t>I prezzi di riferimento dell'agenzia per i contratti pubblici provinciale ACP (pubblicati sul sito www.bandi-altoadige.it), dove applicabili, non possono essere superati.</t>
  </si>
  <si>
    <t>Lieferbedingungen / Condizioni di fornitura:</t>
  </si>
  <si>
    <t>siehe allgemeine Bedingungen / vedasi condizioni generali</t>
  </si>
  <si>
    <t>Muster: Auf schriftliche Anfrage hin unentgeltlich zu liefern / Campionatura: da fornire gratuitamente su richiesta scritta</t>
  </si>
  <si>
    <t>(x) Mengen Sanitätsbetrieb gemeinsam, diese stellen nur den voraussichtlichen Gesamtbedarf dar. / Quantità complessive Azienda sanitaria, queste rappresentano soltanto un valore indicativo.</t>
  </si>
  <si>
    <t>Gesamtbetrag / Totale *** Los 3/lotto 3</t>
  </si>
  <si>
    <r>
      <t xml:space="preserve">Einzelpreis (mit </t>
    </r>
    <r>
      <rPr>
        <b/>
        <u val="single"/>
        <sz val="9"/>
        <rFont val="Verdana"/>
        <family val="2"/>
      </rPr>
      <t>4</t>
    </r>
    <r>
      <rPr>
        <b/>
        <sz val="9"/>
        <rFont val="Verdana"/>
        <family val="2"/>
      </rPr>
      <t xml:space="preserve"> Kommastellen)
Prezzo unitario (con </t>
    </r>
    <r>
      <rPr>
        <b/>
        <u val="single"/>
        <sz val="9"/>
        <rFont val="Verdana"/>
        <family val="2"/>
      </rPr>
      <t>4</t>
    </r>
    <r>
      <rPr>
        <b/>
        <sz val="9"/>
        <rFont val="Verdana"/>
        <family val="2"/>
      </rPr>
      <t xml:space="preserve"> decimali)</t>
    </r>
  </si>
  <si>
    <t>Bress
anone</t>
  </si>
  <si>
    <t>jährl. Bedarf
Fabbisogno aunnale (x)</t>
  </si>
  <si>
    <t xml:space="preserve">Los 3 / lotto 3: Regenerierte Toner und Kartuschen / Toner e cartucce rigenerati </t>
  </si>
  <si>
    <t>GPI-Nr.(codice interno)</t>
  </si>
  <si>
    <t>TONER NERO PER HP LASERJET PRO402DN</t>
  </si>
  <si>
    <t>CF226A</t>
  </si>
  <si>
    <t>TONER NERO PER LASERJET PRO M400 M401DN</t>
  </si>
  <si>
    <t>CF280A</t>
  </si>
  <si>
    <t>TONER PER STAMPANTE SAMSUNG PROXPRESS M3820</t>
  </si>
  <si>
    <t>SAMSUMG</t>
  </si>
  <si>
    <t>D203L</t>
  </si>
  <si>
    <t xml:space="preserve">Los/Lotto 1: Ausschreibungsbetrag für 16 Monate/base d'asta per 16 mesi: 211.000,00 Euro </t>
  </si>
  <si>
    <t xml:space="preserve">Los/Lotto 2: Ausschreibungsbetrag für 16 Monate/base d'asta per 16 mesi: 154.000,00 Euro </t>
  </si>
  <si>
    <t xml:space="preserve">Los/Lotto 3: Ausschreibungsbetrag für 16 Monate/base d'asta per 16 mesi: 134.000,00 Euro </t>
  </si>
  <si>
    <t>Ausschreibungsbetrag  / base d'asta: 499.00,00 Euro</t>
  </si>
  <si>
    <t>Im Falle der Vergabe, erklärt der Wirtschaftsteilnehmer:</t>
  </si>
  <si>
    <t>In caso di aggiudicazione, l’operatore economico dichiara:</t>
  </si>
  <si>
    <t xml:space="preserve">*Im Sinne des Art 103, Absatz 11 des GVD Nr. 50/2016 behält sich 
die Vergabestelle jedenfalls das Recht vor die endgültige Kaution
 zu verlangen, falls der Zuschlagsempfänger nicht von nachweislicher 
Solidität erachtet wird. </t>
  </si>
  <si>
    <t xml:space="preserve">*Ai sensi dell’art. 103, comma 11, del D.Lgs. n. 50/2016
 in ogni caso è facoltà della stazione appaltante di 
richiedere la cauzione definitiva nel caso che 
l’aggiudicatario non venga ritenuto di comprovata solidità. </t>
  </si>
  <si>
    <r>
      <t xml:space="preserve">   □   die </t>
    </r>
    <r>
      <rPr>
        <b/>
        <sz val="9"/>
        <rFont val="Verdana"/>
        <family val="2"/>
      </rPr>
      <t>endgültige Kaution</t>
    </r>
    <r>
      <rPr>
        <sz val="9"/>
        <rFont val="Verdana"/>
        <family val="2"/>
      </rPr>
      <t xml:space="preserve"> in der Höhe von 2% des Zuschlagsbetrages
 zu leisten</t>
    </r>
  </si>
  <si>
    <r>
      <t xml:space="preserve">□     di costituire la </t>
    </r>
    <r>
      <rPr>
        <b/>
        <sz val="9"/>
        <rFont val="Verdana"/>
        <family val="2"/>
      </rPr>
      <t>cauzione definitiva</t>
    </r>
    <r>
      <rPr>
        <sz val="9"/>
        <rFont val="Verdana"/>
        <family val="2"/>
      </rPr>
      <t xml:space="preserve"> 
pari al 2% dell’importo di aggiudicazione.</t>
    </r>
  </si>
  <si>
    <r>
      <t>□   di voler applicare</t>
    </r>
    <r>
      <rPr>
        <b/>
        <sz val="9"/>
        <rFont val="Verdana"/>
        <family val="2"/>
      </rPr>
      <t xml:space="preserve"> lo sconto del 1%</t>
    </r>
    <r>
      <rPr>
        <sz val="9"/>
        <rFont val="Verdana"/>
        <family val="2"/>
      </rPr>
      <t xml:space="preserve">
 sull’importo di aggiudicazione per fruire 
dell’esonero dall’obbligo di prestare la cauzione definitiva*</t>
    </r>
  </si>
  <si>
    <r>
      <t xml:space="preserve">□    einen </t>
    </r>
    <r>
      <rPr>
        <b/>
        <sz val="9"/>
        <rFont val="Verdana"/>
        <family val="2"/>
      </rPr>
      <t xml:space="preserve">Preisnachlass in der Höhe 
von 1% </t>
    </r>
    <r>
      <rPr>
        <sz val="9"/>
        <rFont val="Verdana"/>
        <family val="2"/>
      </rPr>
      <t>auf den Zuschlagbetrag zu gewähren, 
um von der Verpflichtung der Hinterlegung 
der endgültigen Kaution befreit zu sein*</t>
    </r>
  </si>
  <si>
    <t>einjähriger Gesamtpreis ohne Mwst.
Prezzo complessivo annuale senza IVA</t>
  </si>
  <si>
    <t>16-monatiger Gesamtpreis ohne Mwst.
Prezzo complessivo per 16 mesi senza IVA</t>
  </si>
  <si>
    <t xml:space="preserve">Artikelkodex der Lieferfirma
codice articolo fornitore </t>
  </si>
  <si>
    <t>Zudem behält sich der Sanitätsbetrieb der Autonomen Provinz die Option im Vertragszeitraum vor, weitere Toner und Kartuschen anzukaufen bzw. 
die Mengen zu erhöhen (bis zu 50% des Vertragswertes).</t>
  </si>
  <si>
    <t>Inoltre, l’Azienda Sanitaria della Provincia Autonoma di Bolzano ha l’opzione di acquistare durante il periodo di contratto altri cartucce toner e a getto di inchiostro 
o di aumentare le quantità (fino al 50% del valore contrattuale).</t>
  </si>
  <si>
    <t>Lieferung von Toner und Kartuschen und Vergabe des integrierten Dienstes der Abholung und Lieferung von Toner und Tintenpatronen an den Südtiroler Sanitätsbetrieb für den Zeitraum vom 15.05.2019 bis 14.09.2020</t>
  </si>
  <si>
    <t>Fornitura di cartucce toner e a getto di inchiostro ed affidamento del servizio integrato di ritiro e fornitura di cartucce toner e a getto d’inchiostro all’Azienda Sanitaria dell’Alto Adige per il periodo dal 15.05.2019 al 14.09.2020</t>
  </si>
  <si>
    <t>Name des angebotenen Herstellers
Nome del produttore offerto</t>
  </si>
  <si>
    <t>Marke des angebotenen Produkts
marchio del prodotto offerto</t>
  </si>
  <si>
    <t>Etichetta di Tipo I (ISO 14024)
Etichetta di Tipo II (ISO 14021)
Etichetta di Tipo II (ISO 14025) EPD (Environmental Product Declaration)
Dichiarazione sostitutiva del produttore (Autodichiarazione)</t>
  </si>
  <si>
    <t>Anschrift / indirizzo ...................................................................................</t>
  </si>
  <si>
    <t>PEC / zertifizierte Post: ....................................................................</t>
  </si>
  <si>
    <t>La realtiva documentazione é da scaricare nel relativo aposito campo nel portale - vedi Disciplinare di gara, punto B. Documentazione tecnica, B.2.
Die entsprechende Dokumentazion ist im entsprechenden Feld des E-Portals hochzuladen - siehe Teilnahmebedingungen, Punkt B, technische Dokumentation, B.2.</t>
  </si>
  <si>
    <t>(*) Tipo - Tracciabilità di prodotto e caratteristiche produttive - da scegliere (punto 4.2.1. CAM):
       Art der Rückverfolgbarkeit des Produkts und Produktionsmerkmale - auszuwählen (Punkt 4.2.1. MUK)</t>
  </si>
  <si>
    <r>
      <t xml:space="preserve">Art - Rückverfolgbarkeit des Produkts und Produktionsmerkmale
Tipo - Tracciabilità di prodotto e caratteristiche produttive </t>
    </r>
    <r>
      <rPr>
        <b/>
        <sz val="10"/>
        <rFont val="Verdana"/>
        <family val="2"/>
      </rPr>
      <t>(*)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</si>
</sst>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\-??\ _D_M_-;_-@_-"/>
    <numFmt numFmtId="165" formatCode="#,##0.0000\ _€"/>
    <numFmt numFmtId="166" formatCode="#,##0.00&quot; €&quot;"/>
    <numFmt numFmtId="167" formatCode="#,##0\ _€"/>
    <numFmt numFmtId="168" formatCode="0.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43">
    <font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165" fontId="1" fillId="33" borderId="10" xfId="47" applyNumberFormat="1" applyFont="1" applyFill="1" applyBorder="1" applyAlignment="1" applyProtection="1">
      <alignment horizontal="right" vertical="center"/>
      <protection/>
    </xf>
    <xf numFmtId="1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33" borderId="14" xfId="0" applyFont="1" applyFill="1" applyBorder="1" applyAlignment="1">
      <alignment/>
    </xf>
    <xf numFmtId="168" fontId="1" fillId="33" borderId="13" xfId="0" applyNumberFormat="1" applyFont="1" applyFill="1" applyBorder="1" applyAlignment="1" applyProtection="1">
      <alignment vertical="center" wrapText="1"/>
      <protection/>
    </xf>
    <xf numFmtId="168" fontId="1" fillId="33" borderId="13" xfId="0" applyNumberFormat="1" applyFont="1" applyFill="1" applyBorder="1" applyAlignment="1" applyProtection="1">
      <alignment horizontal="left" vertical="center" wrapText="1"/>
      <protection/>
    </xf>
    <xf numFmtId="168" fontId="1" fillId="33" borderId="13" xfId="0" applyNumberFormat="1" applyFont="1" applyFill="1" applyBorder="1" applyAlignment="1" applyProtection="1">
      <alignment horizontal="center" vertical="center" wrapText="1"/>
      <protection/>
    </xf>
    <xf numFmtId="165" fontId="1" fillId="33" borderId="13" xfId="47" applyNumberFormat="1" applyFont="1" applyFill="1" applyBorder="1" applyAlignment="1" applyProtection="1">
      <alignment horizontal="right"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36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36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 wrapText="1"/>
    </xf>
    <xf numFmtId="168" fontId="1" fillId="33" borderId="17" xfId="0" applyNumberFormat="1" applyFont="1" applyFill="1" applyBorder="1" applyAlignment="1" applyProtection="1">
      <alignment wrapText="1"/>
      <protection/>
    </xf>
    <xf numFmtId="168" fontId="1" fillId="33" borderId="17" xfId="0" applyNumberFormat="1" applyFont="1" applyFill="1" applyBorder="1" applyAlignment="1" applyProtection="1">
      <alignment horizontal="left" wrapText="1"/>
      <protection/>
    </xf>
    <xf numFmtId="168" fontId="1" fillId="33" borderId="17" xfId="0" applyNumberFormat="1" applyFont="1" applyFill="1" applyBorder="1" applyAlignment="1" applyProtection="1">
      <alignment horizontal="center" wrapText="1"/>
      <protection/>
    </xf>
    <xf numFmtId="0" fontId="1" fillId="33" borderId="18" xfId="0" applyFont="1" applyFill="1" applyBorder="1" applyAlignment="1">
      <alignment horizontal="center" vertical="top" wrapText="1"/>
    </xf>
    <xf numFmtId="165" fontId="1" fillId="33" borderId="19" xfId="47" applyNumberFormat="1" applyFont="1" applyFill="1" applyBorder="1" applyAlignment="1" applyProtection="1">
      <alignment horizontal="right" vertical="center"/>
      <protection/>
    </xf>
    <xf numFmtId="168" fontId="1" fillId="33" borderId="20" xfId="0" applyNumberFormat="1" applyFont="1" applyFill="1" applyBorder="1" applyAlignment="1" applyProtection="1">
      <alignment vertical="center" wrapText="1"/>
      <protection/>
    </xf>
    <xf numFmtId="168" fontId="1" fillId="33" borderId="20" xfId="0" applyNumberFormat="1" applyFont="1" applyFill="1" applyBorder="1" applyAlignment="1" applyProtection="1">
      <alignment horizontal="left" vertical="center" wrapText="1"/>
      <protection/>
    </xf>
    <xf numFmtId="168" fontId="1" fillId="33" borderId="20" xfId="0" applyNumberFormat="1" applyFont="1" applyFill="1" applyBorder="1" applyAlignment="1" applyProtection="1">
      <alignment horizontal="center" vertical="center" wrapText="1"/>
      <protection/>
    </xf>
    <xf numFmtId="165" fontId="1" fillId="33" borderId="21" xfId="47" applyNumberFormat="1" applyFont="1" applyFill="1" applyBorder="1" applyAlignment="1" applyProtection="1">
      <alignment horizontal="right" vertical="center"/>
      <protection/>
    </xf>
    <xf numFmtId="0" fontId="2" fillId="33" borderId="22" xfId="0" applyFont="1" applyFill="1" applyBorder="1" applyAlignment="1">
      <alignment horizontal="justify" vertical="center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166" fontId="1" fillId="33" borderId="11" xfId="47" applyNumberFormat="1" applyFont="1" applyFill="1" applyBorder="1" applyAlignment="1" applyProtection="1">
      <alignment horizontal="right" vertical="center"/>
      <protection/>
    </xf>
    <xf numFmtId="166" fontId="2" fillId="33" borderId="14" xfId="0" applyNumberFormat="1" applyFont="1" applyFill="1" applyBorder="1" applyAlignment="1">
      <alignment/>
    </xf>
    <xf numFmtId="166" fontId="1" fillId="33" borderId="15" xfId="47" applyNumberFormat="1" applyFont="1" applyFill="1" applyBorder="1" applyAlignment="1" applyProtection="1">
      <alignment horizontal="right" vertical="center"/>
      <protection/>
    </xf>
    <xf numFmtId="166" fontId="1" fillId="33" borderId="13" xfId="47" applyNumberFormat="1" applyFont="1" applyFill="1" applyBorder="1" applyAlignment="1" applyProtection="1">
      <alignment horizontal="right" vertical="center"/>
      <protection/>
    </xf>
    <xf numFmtId="166" fontId="2" fillId="33" borderId="13" xfId="47" applyNumberFormat="1" applyFont="1" applyFill="1" applyBorder="1" applyAlignment="1" applyProtection="1">
      <alignment horizontal="right" vertical="center"/>
      <protection/>
    </xf>
    <xf numFmtId="0" fontId="1" fillId="33" borderId="18" xfId="0" applyFont="1" applyFill="1" applyBorder="1" applyAlignment="1">
      <alignment horizontal="right" vertical="top" wrapText="1"/>
    </xf>
    <xf numFmtId="0" fontId="2" fillId="0" borderId="24" xfId="0" applyFont="1" applyBorder="1" applyAlignment="1">
      <alignment vertical="center"/>
    </xf>
    <xf numFmtId="0" fontId="2" fillId="33" borderId="25" xfId="0" applyFont="1" applyFill="1" applyBorder="1" applyAlignment="1">
      <alignment/>
    </xf>
    <xf numFmtId="0" fontId="2" fillId="0" borderId="25" xfId="0" applyFont="1" applyBorder="1" applyAlignment="1">
      <alignment vertical="center"/>
    </xf>
    <xf numFmtId="0" fontId="2" fillId="33" borderId="25" xfId="0" applyFont="1" applyFill="1" applyBorder="1" applyAlignment="1">
      <alignment horizontal="right"/>
    </xf>
    <xf numFmtId="0" fontId="1" fillId="33" borderId="2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right"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0" borderId="28" xfId="0" applyFont="1" applyBorder="1" applyAlignment="1">
      <alignment vertical="center" wrapText="1"/>
    </xf>
    <xf numFmtId="0" fontId="1" fillId="0" borderId="31" xfId="0" applyFont="1" applyBorder="1" applyAlignment="1">
      <alignment wrapText="1"/>
    </xf>
    <xf numFmtId="0" fontId="1" fillId="33" borderId="25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0" fontId="2" fillId="39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9" borderId="0" xfId="0" applyFont="1" applyFill="1" applyBorder="1" applyAlignment="1">
      <alignment horizontal="left" wrapText="1"/>
    </xf>
    <xf numFmtId="168" fontId="1" fillId="39" borderId="13" xfId="0" applyNumberFormat="1" applyFont="1" applyFill="1" applyBorder="1" applyAlignment="1" applyProtection="1">
      <alignment horizontal="center" wrapText="1"/>
      <protection/>
    </xf>
    <xf numFmtId="168" fontId="1" fillId="39" borderId="13" xfId="0" applyNumberFormat="1" applyFont="1" applyFill="1" applyBorder="1" applyAlignment="1" applyProtection="1">
      <alignment horizontal="center" vertical="center" wrapText="1"/>
      <protection/>
    </xf>
    <xf numFmtId="0" fontId="2" fillId="39" borderId="13" xfId="0" applyFont="1" applyFill="1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zoomScalePageLayoutView="0" workbookViewId="0" topLeftCell="A31">
      <selection activeCell="G14" sqref="G14"/>
    </sheetView>
  </sheetViews>
  <sheetFormatPr defaultColWidth="11.421875" defaultRowHeight="25.5" customHeight="1"/>
  <cols>
    <col min="1" max="1" width="7.28125" style="1" customWidth="1"/>
    <col min="2" max="2" width="10.7109375" style="1" customWidth="1"/>
    <col min="3" max="3" width="41.28125" style="1" customWidth="1"/>
    <col min="4" max="4" width="9.57421875" style="1" customWidth="1"/>
    <col min="5" max="9" width="10.28125" style="1" customWidth="1"/>
    <col min="10" max="10" width="7.8515625" style="1" customWidth="1"/>
    <col min="11" max="11" width="12.7109375" style="1" customWidth="1"/>
    <col min="12" max="12" width="8.8515625" style="23" hidden="1" customWidth="1"/>
    <col min="13" max="13" width="8.7109375" style="1" hidden="1" customWidth="1"/>
    <col min="14" max="14" width="9.8515625" style="1" hidden="1" customWidth="1"/>
    <col min="15" max="15" width="8.28125" style="1" hidden="1" customWidth="1"/>
    <col min="16" max="16" width="8.7109375" style="1" customWidth="1"/>
    <col min="17" max="18" width="14.7109375" style="1" customWidth="1"/>
    <col min="19" max="19" width="6.28125" style="1" customWidth="1"/>
    <col min="20" max="16384" width="11.421875" style="1" customWidth="1"/>
  </cols>
  <sheetData>
    <row r="1" spans="1:13" ht="12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2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ht="12" customHeight="1">
      <c r="L3" s="1"/>
    </row>
    <row r="4" spans="1:18" ht="22.5" customHeight="1">
      <c r="A4" s="86" t="s">
        <v>80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ht="22.5" customHeight="1">
      <c r="A5" s="86" t="s">
        <v>81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ht="18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2" ht="18" customHeight="1">
      <c r="A7" s="1" t="s">
        <v>2</v>
      </c>
      <c r="J7" s="1" t="s">
        <v>85</v>
      </c>
      <c r="L7" s="1"/>
    </row>
    <row r="8" spans="1:12" ht="12" customHeight="1">
      <c r="A8" s="1" t="s">
        <v>3</v>
      </c>
      <c r="J8" s="1" t="s">
        <v>4</v>
      </c>
      <c r="L8" s="1"/>
    </row>
    <row r="9" spans="1:12" ht="12" customHeight="1">
      <c r="A9" s="1" t="s">
        <v>11</v>
      </c>
      <c r="J9" s="1" t="s">
        <v>86</v>
      </c>
      <c r="L9" s="1"/>
    </row>
    <row r="10" spans="1:13" ht="12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L10" s="47"/>
      <c r="M10" s="47"/>
    </row>
    <row r="11" spans="1:18" ht="12" customHeight="1">
      <c r="A11" s="81" t="s">
        <v>12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53"/>
    </row>
    <row r="12" spans="1:18" ht="12" customHeight="1">
      <c r="A12" s="81" t="s">
        <v>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53"/>
    </row>
    <row r="13" spans="1:13" ht="12" customHeight="1">
      <c r="A13" s="3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9" ht="206.25">
      <c r="A14" s="32"/>
      <c r="B14" s="4" t="s">
        <v>55</v>
      </c>
      <c r="C14" s="34" t="s">
        <v>6</v>
      </c>
      <c r="D14" s="48" t="s">
        <v>7</v>
      </c>
      <c r="E14" s="4" t="s">
        <v>8</v>
      </c>
      <c r="F14" s="88" t="s">
        <v>82</v>
      </c>
      <c r="G14" s="88" t="s">
        <v>83</v>
      </c>
      <c r="H14" s="88" t="s">
        <v>89</v>
      </c>
      <c r="I14" s="88" t="s">
        <v>77</v>
      </c>
      <c r="J14" s="4" t="s">
        <v>9</v>
      </c>
      <c r="K14" s="5" t="s">
        <v>51</v>
      </c>
      <c r="L14" s="6" t="s">
        <v>17</v>
      </c>
      <c r="M14" s="6" t="s">
        <v>18</v>
      </c>
      <c r="N14" s="5" t="s">
        <v>52</v>
      </c>
      <c r="O14" s="7" t="s">
        <v>19</v>
      </c>
      <c r="P14" s="6" t="s">
        <v>53</v>
      </c>
      <c r="Q14" s="8" t="s">
        <v>75</v>
      </c>
      <c r="R14" s="8" t="s">
        <v>76</v>
      </c>
      <c r="S14" s="49" t="s">
        <v>10</v>
      </c>
    </row>
    <row r="15" spans="1:19" ht="29.25" customHeight="1">
      <c r="A15" s="10"/>
      <c r="B15" s="10"/>
      <c r="C15" s="97" t="s">
        <v>54</v>
      </c>
      <c r="D15" s="10"/>
      <c r="E15" s="10"/>
      <c r="F15" s="10"/>
      <c r="G15" s="10"/>
      <c r="H15" s="10"/>
      <c r="I15" s="10"/>
      <c r="J15" s="10"/>
      <c r="K15" s="10"/>
      <c r="L15" s="33"/>
      <c r="M15" s="33"/>
      <c r="N15" s="33"/>
      <c r="O15" s="33"/>
      <c r="P15" s="33"/>
      <c r="Q15" s="10"/>
      <c r="R15" s="61"/>
      <c r="S15" s="10"/>
    </row>
    <row r="16" spans="1:19" ht="22.5" customHeight="1">
      <c r="A16" s="34" t="s">
        <v>21</v>
      </c>
      <c r="B16" s="18">
        <v>5050198</v>
      </c>
      <c r="C16" s="35" t="s">
        <v>22</v>
      </c>
      <c r="D16" s="36" t="s">
        <v>23</v>
      </c>
      <c r="E16" s="37" t="s">
        <v>24</v>
      </c>
      <c r="F16" s="95"/>
      <c r="G16" s="95"/>
      <c r="H16" s="95"/>
      <c r="I16" s="95"/>
      <c r="J16" s="63">
        <v>1</v>
      </c>
      <c r="K16" s="39"/>
      <c r="L16" s="55">
        <v>40</v>
      </c>
      <c r="M16" s="10">
        <v>5</v>
      </c>
      <c r="N16" s="10"/>
      <c r="O16" s="10">
        <v>0</v>
      </c>
      <c r="P16" s="56">
        <f aca="true" t="shared" si="0" ref="P16:P35">SUM(L16:O16)</f>
        <v>45</v>
      </c>
      <c r="Q16" s="13">
        <f>P16*K16</f>
        <v>0</v>
      </c>
      <c r="R16" s="61">
        <f aca="true" t="shared" si="1" ref="R16:R36">Q16/12*16</f>
        <v>0</v>
      </c>
      <c r="S16" s="10"/>
    </row>
    <row r="17" spans="1:19" ht="18" customHeight="1">
      <c r="A17" s="9">
        <v>1</v>
      </c>
      <c r="B17" s="19">
        <v>7920</v>
      </c>
      <c r="C17" s="14" t="s">
        <v>20</v>
      </c>
      <c r="D17" s="15" t="s">
        <v>13</v>
      </c>
      <c r="E17" s="16" t="s">
        <v>25</v>
      </c>
      <c r="F17" s="96"/>
      <c r="G17" s="96"/>
      <c r="H17" s="96"/>
      <c r="I17" s="96"/>
      <c r="J17" s="63">
        <v>1</v>
      </c>
      <c r="K17" s="11"/>
      <c r="L17" s="55">
        <v>20</v>
      </c>
      <c r="M17" s="10">
        <f>10+12</f>
        <v>22</v>
      </c>
      <c r="N17" s="10"/>
      <c r="O17" s="10">
        <v>10</v>
      </c>
      <c r="P17" s="56">
        <f t="shared" si="0"/>
        <v>52</v>
      </c>
      <c r="Q17" s="60">
        <f aca="true" t="shared" si="2" ref="Q17:Q36">P17*K17</f>
        <v>0</v>
      </c>
      <c r="R17" s="61">
        <f t="shared" si="1"/>
        <v>0</v>
      </c>
      <c r="S17" s="10"/>
    </row>
    <row r="18" spans="1:19" ht="18" customHeight="1">
      <c r="A18" s="9">
        <v>2</v>
      </c>
      <c r="B18" s="19">
        <v>16579</v>
      </c>
      <c r="C18" s="14" t="s">
        <v>26</v>
      </c>
      <c r="D18" s="15" t="s">
        <v>13</v>
      </c>
      <c r="E18" s="16" t="s">
        <v>27</v>
      </c>
      <c r="F18" s="96"/>
      <c r="G18" s="96"/>
      <c r="H18" s="96"/>
      <c r="I18" s="96"/>
      <c r="J18" s="63">
        <v>1</v>
      </c>
      <c r="K18" s="11"/>
      <c r="L18" s="55">
        <v>8</v>
      </c>
      <c r="M18" s="10">
        <v>250</v>
      </c>
      <c r="N18" s="10"/>
      <c r="O18" s="10">
        <v>4</v>
      </c>
      <c r="P18" s="56">
        <f t="shared" si="0"/>
        <v>262</v>
      </c>
      <c r="Q18" s="58">
        <f t="shared" si="2"/>
        <v>0</v>
      </c>
      <c r="R18" s="61">
        <f t="shared" si="1"/>
        <v>0</v>
      </c>
      <c r="S18" s="10"/>
    </row>
    <row r="19" spans="1:19" ht="18" customHeight="1">
      <c r="A19" s="9">
        <v>3</v>
      </c>
      <c r="B19" s="19">
        <v>3465</v>
      </c>
      <c r="C19" s="14" t="s">
        <v>20</v>
      </c>
      <c r="D19" s="15" t="s">
        <v>13</v>
      </c>
      <c r="E19" s="16" t="s">
        <v>28</v>
      </c>
      <c r="F19" s="96"/>
      <c r="G19" s="96"/>
      <c r="H19" s="96"/>
      <c r="I19" s="96"/>
      <c r="J19" s="63">
        <v>1</v>
      </c>
      <c r="K19" s="11"/>
      <c r="L19" s="55"/>
      <c r="M19" s="10">
        <v>5</v>
      </c>
      <c r="N19" s="10"/>
      <c r="O19" s="10">
        <v>0</v>
      </c>
      <c r="P19" s="56">
        <f t="shared" si="0"/>
        <v>5</v>
      </c>
      <c r="Q19" s="58">
        <f t="shared" si="2"/>
        <v>0</v>
      </c>
      <c r="R19" s="61">
        <f t="shared" si="1"/>
        <v>0</v>
      </c>
      <c r="S19" s="10"/>
    </row>
    <row r="20" spans="1:19" ht="18" customHeight="1">
      <c r="A20" s="9">
        <v>4</v>
      </c>
      <c r="B20" s="19">
        <v>20705</v>
      </c>
      <c r="C20" s="14" t="s">
        <v>20</v>
      </c>
      <c r="D20" s="15" t="s">
        <v>13</v>
      </c>
      <c r="E20" s="16" t="s">
        <v>29</v>
      </c>
      <c r="F20" s="96"/>
      <c r="G20" s="96"/>
      <c r="H20" s="96"/>
      <c r="I20" s="96"/>
      <c r="J20" s="63">
        <v>1</v>
      </c>
      <c r="K20" s="11"/>
      <c r="L20" s="55"/>
      <c r="M20" s="10">
        <v>5</v>
      </c>
      <c r="N20" s="10"/>
      <c r="O20" s="10">
        <v>0</v>
      </c>
      <c r="P20" s="56">
        <f t="shared" si="0"/>
        <v>5</v>
      </c>
      <c r="Q20" s="58">
        <f t="shared" si="2"/>
        <v>0</v>
      </c>
      <c r="R20" s="61">
        <f t="shared" si="1"/>
        <v>0</v>
      </c>
      <c r="S20" s="10"/>
    </row>
    <row r="21" spans="1:19" ht="18" customHeight="1">
      <c r="A21" s="9">
        <v>5</v>
      </c>
      <c r="B21" s="19">
        <v>17754</v>
      </c>
      <c r="C21" s="14" t="s">
        <v>20</v>
      </c>
      <c r="D21" s="15" t="s">
        <v>13</v>
      </c>
      <c r="E21" s="16" t="s">
        <v>30</v>
      </c>
      <c r="F21" s="96"/>
      <c r="G21" s="96"/>
      <c r="H21" s="96"/>
      <c r="I21" s="96"/>
      <c r="J21" s="63">
        <v>1</v>
      </c>
      <c r="K21" s="11"/>
      <c r="L21" s="55">
        <v>190</v>
      </c>
      <c r="M21" s="10"/>
      <c r="N21" s="10">
        <v>23</v>
      </c>
      <c r="O21" s="10">
        <v>110</v>
      </c>
      <c r="P21" s="56">
        <f t="shared" si="0"/>
        <v>323</v>
      </c>
      <c r="Q21" s="58">
        <f t="shared" si="2"/>
        <v>0</v>
      </c>
      <c r="R21" s="61">
        <f t="shared" si="1"/>
        <v>0</v>
      </c>
      <c r="S21" s="10"/>
    </row>
    <row r="22" spans="1:19" ht="18" customHeight="1">
      <c r="A22" s="9">
        <v>6</v>
      </c>
      <c r="B22" s="19">
        <v>5003897</v>
      </c>
      <c r="C22" s="14" t="s">
        <v>20</v>
      </c>
      <c r="D22" s="15" t="s">
        <v>13</v>
      </c>
      <c r="E22" s="16" t="s">
        <v>31</v>
      </c>
      <c r="F22" s="96"/>
      <c r="G22" s="96"/>
      <c r="H22" s="96"/>
      <c r="I22" s="96"/>
      <c r="J22" s="63">
        <v>1</v>
      </c>
      <c r="K22" s="11"/>
      <c r="L22" s="55">
        <v>140</v>
      </c>
      <c r="M22" s="10">
        <v>10</v>
      </c>
      <c r="N22" s="10">
        <v>8</v>
      </c>
      <c r="O22" s="10">
        <v>80</v>
      </c>
      <c r="P22" s="56">
        <f t="shared" si="0"/>
        <v>238</v>
      </c>
      <c r="Q22" s="58">
        <f t="shared" si="2"/>
        <v>0</v>
      </c>
      <c r="R22" s="61">
        <f t="shared" si="1"/>
        <v>0</v>
      </c>
      <c r="S22" s="10"/>
    </row>
    <row r="23" spans="1:19" ht="18" customHeight="1">
      <c r="A23" s="9">
        <v>7</v>
      </c>
      <c r="B23" s="19">
        <v>5017064</v>
      </c>
      <c r="C23" s="14" t="s">
        <v>20</v>
      </c>
      <c r="D23" s="15" t="s">
        <v>13</v>
      </c>
      <c r="E23" s="16" t="s">
        <v>32</v>
      </c>
      <c r="F23" s="96"/>
      <c r="G23" s="96"/>
      <c r="H23" s="96"/>
      <c r="I23" s="96"/>
      <c r="J23" s="63">
        <v>1</v>
      </c>
      <c r="K23" s="11"/>
      <c r="L23" s="55">
        <v>280</v>
      </c>
      <c r="M23" s="10"/>
      <c r="N23" s="10">
        <v>185</v>
      </c>
      <c r="O23" s="10">
        <v>120</v>
      </c>
      <c r="P23" s="56">
        <f t="shared" si="0"/>
        <v>585</v>
      </c>
      <c r="Q23" s="58">
        <f t="shared" si="2"/>
        <v>0</v>
      </c>
      <c r="R23" s="61">
        <f t="shared" si="1"/>
        <v>0</v>
      </c>
      <c r="S23" s="10"/>
    </row>
    <row r="24" spans="1:19" ht="18" customHeight="1">
      <c r="A24" s="9">
        <v>8</v>
      </c>
      <c r="B24" s="19">
        <v>5017603</v>
      </c>
      <c r="C24" s="14" t="s">
        <v>20</v>
      </c>
      <c r="D24" s="15" t="s">
        <v>13</v>
      </c>
      <c r="E24" s="16" t="s">
        <v>14</v>
      </c>
      <c r="F24" s="96"/>
      <c r="G24" s="96"/>
      <c r="H24" s="96"/>
      <c r="I24" s="96"/>
      <c r="J24" s="63">
        <v>1</v>
      </c>
      <c r="K24" s="11"/>
      <c r="L24" s="55">
        <v>20</v>
      </c>
      <c r="M24" s="10"/>
      <c r="N24" s="10">
        <v>30</v>
      </c>
      <c r="O24" s="10">
        <v>0</v>
      </c>
      <c r="P24" s="10">
        <f t="shared" si="0"/>
        <v>50</v>
      </c>
      <c r="Q24" s="58">
        <f t="shared" si="2"/>
        <v>0</v>
      </c>
      <c r="R24" s="61">
        <f t="shared" si="1"/>
        <v>0</v>
      </c>
      <c r="S24" s="10"/>
    </row>
    <row r="25" spans="1:19" ht="18" customHeight="1">
      <c r="A25" s="9">
        <v>9</v>
      </c>
      <c r="B25" s="19">
        <v>5018534</v>
      </c>
      <c r="C25" s="14" t="s">
        <v>20</v>
      </c>
      <c r="D25" s="15" t="s">
        <v>13</v>
      </c>
      <c r="E25" s="16" t="s">
        <v>33</v>
      </c>
      <c r="F25" s="96"/>
      <c r="G25" s="96"/>
      <c r="H25" s="96"/>
      <c r="I25" s="96"/>
      <c r="J25" s="63">
        <v>1</v>
      </c>
      <c r="K25" s="11"/>
      <c r="L25" s="55">
        <v>75</v>
      </c>
      <c r="M25" s="10">
        <v>34</v>
      </c>
      <c r="N25" s="10">
        <v>30</v>
      </c>
      <c r="O25" s="10">
        <v>0</v>
      </c>
      <c r="P25" s="56">
        <f t="shared" si="0"/>
        <v>139</v>
      </c>
      <c r="Q25" s="58">
        <f t="shared" si="2"/>
        <v>0</v>
      </c>
      <c r="R25" s="61">
        <f t="shared" si="1"/>
        <v>0</v>
      </c>
      <c r="S25" s="10"/>
    </row>
    <row r="26" spans="1:19" ht="25.5" customHeight="1">
      <c r="A26" s="9">
        <v>10</v>
      </c>
      <c r="B26" s="19">
        <v>5029060</v>
      </c>
      <c r="C26" s="14" t="s">
        <v>20</v>
      </c>
      <c r="D26" s="15" t="s">
        <v>13</v>
      </c>
      <c r="E26" s="16" t="s">
        <v>15</v>
      </c>
      <c r="F26" s="96"/>
      <c r="G26" s="96"/>
      <c r="H26" s="96"/>
      <c r="I26" s="96"/>
      <c r="J26" s="63">
        <v>1</v>
      </c>
      <c r="K26" s="11"/>
      <c r="L26" s="55">
        <v>2</v>
      </c>
      <c r="M26" s="10"/>
      <c r="N26" s="10">
        <v>5</v>
      </c>
      <c r="O26" s="10">
        <v>15</v>
      </c>
      <c r="P26" s="56">
        <f t="shared" si="0"/>
        <v>22</v>
      </c>
      <c r="Q26" s="58">
        <f t="shared" si="2"/>
        <v>0</v>
      </c>
      <c r="R26" s="61">
        <f t="shared" si="1"/>
        <v>0</v>
      </c>
      <c r="S26" s="10"/>
    </row>
    <row r="27" spans="1:19" ht="18" customHeight="1">
      <c r="A27" s="9">
        <v>11</v>
      </c>
      <c r="B27" s="19">
        <v>5032497</v>
      </c>
      <c r="C27" s="14" t="s">
        <v>20</v>
      </c>
      <c r="D27" s="15" t="s">
        <v>13</v>
      </c>
      <c r="E27" s="16" t="s">
        <v>34</v>
      </c>
      <c r="F27" s="96"/>
      <c r="G27" s="96"/>
      <c r="H27" s="96"/>
      <c r="I27" s="96"/>
      <c r="J27" s="63">
        <v>1</v>
      </c>
      <c r="K27" s="11"/>
      <c r="L27" s="55"/>
      <c r="M27" s="10">
        <f>10+1</f>
        <v>11</v>
      </c>
      <c r="N27" s="10">
        <v>2</v>
      </c>
      <c r="O27" s="10">
        <v>10</v>
      </c>
      <c r="P27" s="56">
        <f t="shared" si="0"/>
        <v>23</v>
      </c>
      <c r="Q27" s="58">
        <f t="shared" si="2"/>
        <v>0</v>
      </c>
      <c r="R27" s="61">
        <f t="shared" si="1"/>
        <v>0</v>
      </c>
      <c r="S27" s="10"/>
    </row>
    <row r="28" spans="1:19" ht="18" customHeight="1">
      <c r="A28" s="9">
        <v>12</v>
      </c>
      <c r="B28" s="19">
        <v>5032496</v>
      </c>
      <c r="C28" s="14" t="s">
        <v>20</v>
      </c>
      <c r="D28" s="15" t="s">
        <v>13</v>
      </c>
      <c r="E28" s="16" t="s">
        <v>35</v>
      </c>
      <c r="F28" s="96"/>
      <c r="G28" s="96"/>
      <c r="H28" s="96"/>
      <c r="I28" s="96"/>
      <c r="J28" s="63">
        <v>1</v>
      </c>
      <c r="K28" s="11"/>
      <c r="L28" s="55"/>
      <c r="M28" s="10">
        <v>10</v>
      </c>
      <c r="N28" s="10">
        <v>1</v>
      </c>
      <c r="O28" s="10">
        <v>10</v>
      </c>
      <c r="P28" s="56">
        <f t="shared" si="0"/>
        <v>21</v>
      </c>
      <c r="Q28" s="58">
        <f t="shared" si="2"/>
        <v>0</v>
      </c>
      <c r="R28" s="61">
        <f t="shared" si="1"/>
        <v>0</v>
      </c>
      <c r="S28" s="10"/>
    </row>
    <row r="29" spans="1:19" ht="18" customHeight="1">
      <c r="A29" s="9">
        <v>13</v>
      </c>
      <c r="B29" s="19">
        <v>5032495</v>
      </c>
      <c r="C29" s="14" t="s">
        <v>20</v>
      </c>
      <c r="D29" s="15" t="s">
        <v>13</v>
      </c>
      <c r="E29" s="16" t="s">
        <v>36</v>
      </c>
      <c r="F29" s="96"/>
      <c r="G29" s="96"/>
      <c r="H29" s="96"/>
      <c r="I29" s="96"/>
      <c r="J29" s="63">
        <v>1</v>
      </c>
      <c r="K29" s="11"/>
      <c r="L29" s="55"/>
      <c r="M29" s="10">
        <v>10</v>
      </c>
      <c r="N29" s="10">
        <v>1</v>
      </c>
      <c r="O29" s="10">
        <v>10</v>
      </c>
      <c r="P29" s="56">
        <f t="shared" si="0"/>
        <v>21</v>
      </c>
      <c r="Q29" s="58">
        <f t="shared" si="2"/>
        <v>0</v>
      </c>
      <c r="R29" s="61">
        <f t="shared" si="1"/>
        <v>0</v>
      </c>
      <c r="S29" s="10"/>
    </row>
    <row r="30" spans="1:19" ht="18" customHeight="1">
      <c r="A30" s="9">
        <v>14</v>
      </c>
      <c r="B30" s="19">
        <v>5032498</v>
      </c>
      <c r="C30" s="14" t="s">
        <v>20</v>
      </c>
      <c r="D30" s="15" t="s">
        <v>13</v>
      </c>
      <c r="E30" s="16" t="s">
        <v>37</v>
      </c>
      <c r="F30" s="96"/>
      <c r="G30" s="96"/>
      <c r="H30" s="96"/>
      <c r="I30" s="96"/>
      <c r="J30" s="63">
        <v>1</v>
      </c>
      <c r="K30" s="11"/>
      <c r="L30" s="55"/>
      <c r="M30" s="10">
        <v>10</v>
      </c>
      <c r="N30" s="10">
        <v>1</v>
      </c>
      <c r="O30" s="10">
        <v>10</v>
      </c>
      <c r="P30" s="56">
        <f t="shared" si="0"/>
        <v>21</v>
      </c>
      <c r="Q30" s="58">
        <f t="shared" si="2"/>
        <v>0</v>
      </c>
      <c r="R30" s="61">
        <f t="shared" si="1"/>
        <v>0</v>
      </c>
      <c r="S30" s="10"/>
    </row>
    <row r="31" spans="1:19" ht="18" customHeight="1">
      <c r="A31" s="9">
        <v>15</v>
      </c>
      <c r="B31" s="20">
        <v>15935</v>
      </c>
      <c r="C31" s="40" t="s">
        <v>20</v>
      </c>
      <c r="D31" s="41" t="s">
        <v>13</v>
      </c>
      <c r="E31" s="42" t="s">
        <v>38</v>
      </c>
      <c r="F31" s="96"/>
      <c r="G31" s="96"/>
      <c r="H31" s="96"/>
      <c r="I31" s="96"/>
      <c r="J31" s="63">
        <v>1</v>
      </c>
      <c r="K31" s="43"/>
      <c r="L31" s="76"/>
      <c r="M31" s="50">
        <v>5</v>
      </c>
      <c r="N31" s="10"/>
      <c r="O31" s="10">
        <v>20</v>
      </c>
      <c r="P31" s="56">
        <f t="shared" si="0"/>
        <v>25</v>
      </c>
      <c r="Q31" s="58">
        <f t="shared" si="2"/>
        <v>0</v>
      </c>
      <c r="R31" s="61">
        <f t="shared" si="1"/>
        <v>0</v>
      </c>
      <c r="S31" s="10"/>
    </row>
    <row r="32" spans="1:19" ht="18" customHeight="1">
      <c r="A32" s="9">
        <v>16</v>
      </c>
      <c r="B32" s="57">
        <v>20306</v>
      </c>
      <c r="C32" s="14" t="s">
        <v>20</v>
      </c>
      <c r="D32" s="15" t="s">
        <v>13</v>
      </c>
      <c r="E32" s="16" t="s">
        <v>39</v>
      </c>
      <c r="F32" s="96"/>
      <c r="G32" s="96"/>
      <c r="H32" s="96"/>
      <c r="I32" s="96"/>
      <c r="J32" s="63">
        <v>1</v>
      </c>
      <c r="K32" s="17"/>
      <c r="L32" s="55"/>
      <c r="M32" s="10">
        <f>10+10</f>
        <v>20</v>
      </c>
      <c r="N32" s="10"/>
      <c r="O32" s="10">
        <v>0</v>
      </c>
      <c r="P32" s="56">
        <f t="shared" si="0"/>
        <v>20</v>
      </c>
      <c r="Q32" s="58">
        <f t="shared" si="2"/>
        <v>0</v>
      </c>
      <c r="R32" s="61">
        <f t="shared" si="1"/>
        <v>0</v>
      </c>
      <c r="S32" s="10"/>
    </row>
    <row r="33" spans="1:19" ht="18" customHeight="1">
      <c r="A33" s="9">
        <v>17</v>
      </c>
      <c r="B33" s="57">
        <v>5062236</v>
      </c>
      <c r="C33" s="14" t="s">
        <v>56</v>
      </c>
      <c r="D33" s="15" t="s">
        <v>13</v>
      </c>
      <c r="E33" s="16" t="s">
        <v>57</v>
      </c>
      <c r="F33" s="96"/>
      <c r="G33" s="96"/>
      <c r="H33" s="96"/>
      <c r="I33" s="96"/>
      <c r="J33" s="63">
        <v>1</v>
      </c>
      <c r="K33" s="17"/>
      <c r="L33" s="55">
        <v>680</v>
      </c>
      <c r="M33" s="10"/>
      <c r="N33" s="10"/>
      <c r="O33" s="10"/>
      <c r="P33" s="56">
        <f t="shared" si="0"/>
        <v>680</v>
      </c>
      <c r="Q33" s="58">
        <f t="shared" si="2"/>
        <v>0</v>
      </c>
      <c r="R33" s="61">
        <f t="shared" si="1"/>
        <v>0</v>
      </c>
      <c r="S33" s="10"/>
    </row>
    <row r="34" spans="1:19" ht="18" customHeight="1">
      <c r="A34" s="9">
        <v>18</v>
      </c>
      <c r="B34" s="57">
        <v>5057783</v>
      </c>
      <c r="C34" s="14" t="s">
        <v>58</v>
      </c>
      <c r="D34" s="15" t="s">
        <v>13</v>
      </c>
      <c r="E34" s="16" t="s">
        <v>59</v>
      </c>
      <c r="F34" s="96"/>
      <c r="G34" s="96"/>
      <c r="H34" s="96"/>
      <c r="I34" s="96"/>
      <c r="J34" s="63">
        <v>1</v>
      </c>
      <c r="K34" s="17"/>
      <c r="L34" s="55">
        <v>45</v>
      </c>
      <c r="M34" s="10"/>
      <c r="N34" s="10"/>
      <c r="O34" s="10"/>
      <c r="P34" s="56">
        <f t="shared" si="0"/>
        <v>45</v>
      </c>
      <c r="Q34" s="58">
        <f t="shared" si="2"/>
        <v>0</v>
      </c>
      <c r="R34" s="61">
        <f t="shared" si="1"/>
        <v>0</v>
      </c>
      <c r="S34" s="10"/>
    </row>
    <row r="35" spans="1:19" ht="18" customHeight="1">
      <c r="A35" s="9">
        <v>19</v>
      </c>
      <c r="B35" s="57">
        <v>5040384</v>
      </c>
      <c r="C35" s="14" t="s">
        <v>58</v>
      </c>
      <c r="D35" s="15" t="s">
        <v>13</v>
      </c>
      <c r="E35" s="16" t="s">
        <v>16</v>
      </c>
      <c r="F35" s="96"/>
      <c r="G35" s="96"/>
      <c r="H35" s="96"/>
      <c r="I35" s="96"/>
      <c r="J35" s="63">
        <v>1</v>
      </c>
      <c r="K35" s="17"/>
      <c r="L35" s="55">
        <v>370</v>
      </c>
      <c r="M35" s="10"/>
      <c r="N35" s="10">
        <v>83</v>
      </c>
      <c r="O35" s="10">
        <v>70</v>
      </c>
      <c r="P35" s="10">
        <f t="shared" si="0"/>
        <v>523</v>
      </c>
      <c r="Q35" s="58">
        <f t="shared" si="2"/>
        <v>0</v>
      </c>
      <c r="R35" s="61">
        <f t="shared" si="1"/>
        <v>0</v>
      </c>
      <c r="S35" s="10"/>
    </row>
    <row r="36" spans="1:19" ht="24.75" customHeight="1">
      <c r="A36" s="9">
        <v>20</v>
      </c>
      <c r="B36" s="57">
        <v>5068416</v>
      </c>
      <c r="C36" s="14" t="s">
        <v>60</v>
      </c>
      <c r="D36" s="15" t="s">
        <v>61</v>
      </c>
      <c r="E36" s="16" t="s">
        <v>62</v>
      </c>
      <c r="F36" s="96"/>
      <c r="G36" s="96"/>
      <c r="H36" s="96"/>
      <c r="I36" s="96"/>
      <c r="J36" s="63">
        <v>1</v>
      </c>
      <c r="K36" s="17"/>
      <c r="L36" s="55">
        <v>360</v>
      </c>
      <c r="M36" s="10"/>
      <c r="N36" s="10"/>
      <c r="O36" s="33"/>
      <c r="P36" s="10">
        <f>SUM(L36:O36)</f>
        <v>360</v>
      </c>
      <c r="Q36" s="58">
        <f t="shared" si="2"/>
        <v>0</v>
      </c>
      <c r="R36" s="61">
        <f t="shared" si="1"/>
        <v>0</v>
      </c>
      <c r="S36" s="10"/>
    </row>
    <row r="37" spans="1:19" ht="18" customHeight="1">
      <c r="A37" s="9"/>
      <c r="B37" s="19"/>
      <c r="C37" s="14"/>
      <c r="D37" s="15"/>
      <c r="E37" s="16"/>
      <c r="F37" s="16"/>
      <c r="G37" s="16"/>
      <c r="H37" s="16"/>
      <c r="I37" s="16"/>
      <c r="J37" s="38"/>
      <c r="K37" s="11"/>
      <c r="L37" s="12"/>
      <c r="M37" s="12"/>
      <c r="N37" s="12"/>
      <c r="O37" s="12"/>
      <c r="P37" s="12"/>
      <c r="Q37" s="58"/>
      <c r="R37" s="61"/>
      <c r="S37" s="10"/>
    </row>
    <row r="38" spans="1:19" ht="18" customHeight="1">
      <c r="A38" s="10"/>
      <c r="B38" s="10"/>
      <c r="C38" s="44" t="s">
        <v>50</v>
      </c>
      <c r="D38" s="45"/>
      <c r="E38" s="45"/>
      <c r="F38" s="45"/>
      <c r="G38" s="45"/>
      <c r="H38" s="45"/>
      <c r="I38" s="45"/>
      <c r="J38" s="45"/>
      <c r="K38" s="45"/>
      <c r="L38" s="46"/>
      <c r="M38" s="46"/>
      <c r="N38" s="46"/>
      <c r="O38" s="46"/>
      <c r="P38" s="54"/>
      <c r="Q38" s="59">
        <f>SUM(Q16:Q37)</f>
        <v>0</v>
      </c>
      <c r="R38" s="62">
        <f>(Q38/12*16)</f>
        <v>0</v>
      </c>
      <c r="S38" s="10"/>
    </row>
    <row r="39" spans="1:19" s="25" customFormat="1" ht="8.25" customHeight="1">
      <c r="A39" s="89"/>
      <c r="B39" s="89"/>
      <c r="C39" s="90"/>
      <c r="D39" s="89"/>
      <c r="E39" s="89"/>
      <c r="F39" s="89"/>
      <c r="G39" s="89"/>
      <c r="H39" s="89"/>
      <c r="I39" s="89"/>
      <c r="J39" s="89"/>
      <c r="K39" s="89"/>
      <c r="L39" s="91"/>
      <c r="M39" s="91"/>
      <c r="N39" s="91"/>
      <c r="O39" s="91"/>
      <c r="P39" s="91"/>
      <c r="Q39" s="92"/>
      <c r="R39" s="92"/>
      <c r="S39" s="89"/>
    </row>
    <row r="40" spans="1:19" s="25" customFormat="1" ht="29.25" customHeight="1">
      <c r="A40" s="94" t="s">
        <v>88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</row>
    <row r="41" spans="1:19" s="25" customFormat="1" ht="54" customHeight="1">
      <c r="A41" s="94" t="s">
        <v>84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</row>
    <row r="42" spans="1:19" s="25" customFormat="1" ht="30" customHeight="1">
      <c r="A42" s="94" t="s">
        <v>87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1:19" s="25" customFormat="1" ht="18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spans="1:19" ht="19.5" customHeight="1">
      <c r="A44" s="87" t="s">
        <v>40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19" ht="19.5" customHeight="1">
      <c r="A45" s="87" t="s">
        <v>41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1:13" ht="12" customHeight="1">
      <c r="A46" s="31"/>
      <c r="C46" s="51"/>
      <c r="D46" s="31"/>
      <c r="E46" s="31"/>
      <c r="F46" s="31"/>
      <c r="G46" s="31"/>
      <c r="H46" s="31"/>
      <c r="I46" s="31"/>
      <c r="J46" s="52"/>
      <c r="K46" s="52"/>
      <c r="L46" s="31"/>
      <c r="M46" s="31"/>
    </row>
    <row r="47" ht="12" customHeight="1">
      <c r="A47" s="1" t="s">
        <v>49</v>
      </c>
    </row>
    <row r="48" ht="12" customHeight="1"/>
    <row r="49" ht="12" customHeight="1">
      <c r="A49" s="1" t="s">
        <v>42</v>
      </c>
    </row>
    <row r="50" ht="12" customHeight="1"/>
    <row r="51" spans="1:3" ht="12" customHeight="1">
      <c r="A51" s="21" t="s">
        <v>43</v>
      </c>
      <c r="C51" s="22"/>
    </row>
    <row r="52" spans="1:3" ht="12" customHeight="1">
      <c r="A52" s="1" t="s">
        <v>63</v>
      </c>
      <c r="C52" s="22"/>
    </row>
    <row r="53" spans="1:3" ht="12" customHeight="1">
      <c r="A53" s="1" t="s">
        <v>64</v>
      </c>
      <c r="C53" s="22"/>
    </row>
    <row r="54" spans="1:3" ht="12" customHeight="1">
      <c r="A54" s="1" t="s">
        <v>65</v>
      </c>
      <c r="C54" s="22"/>
    </row>
    <row r="55" spans="1:3" ht="12" customHeight="1">
      <c r="A55" s="21"/>
      <c r="C55" s="22"/>
    </row>
    <row r="56" spans="1:3" ht="12" customHeight="1">
      <c r="A56" s="24" t="s">
        <v>66</v>
      </c>
      <c r="C56" s="22"/>
    </row>
    <row r="57" spans="1:19" ht="24" customHeight="1">
      <c r="A57" s="82" t="s">
        <v>78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</row>
    <row r="58" spans="1:19" ht="24.75" customHeight="1">
      <c r="A58" s="82" t="s">
        <v>79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</row>
    <row r="59" spans="1:13" ht="12" customHeight="1">
      <c r="A59" s="21" t="s">
        <v>44</v>
      </c>
      <c r="E59" s="25"/>
      <c r="F59" s="25"/>
      <c r="G59" s="25"/>
      <c r="H59" s="25"/>
      <c r="I59" s="25"/>
      <c r="J59" s="25"/>
      <c r="K59" s="25"/>
      <c r="L59" s="26"/>
      <c r="M59" s="25"/>
    </row>
    <row r="60" ht="12" customHeight="1">
      <c r="A60" s="21" t="s">
        <v>45</v>
      </c>
    </row>
    <row r="61" ht="12" customHeight="1"/>
    <row r="62" spans="1:4" ht="12" customHeight="1">
      <c r="A62" s="27" t="s">
        <v>46</v>
      </c>
      <c r="B62" s="25"/>
      <c r="C62" s="25"/>
      <c r="D62" s="25"/>
    </row>
    <row r="63" ht="12" customHeight="1">
      <c r="A63" s="2" t="s">
        <v>47</v>
      </c>
    </row>
    <row r="64" ht="12" customHeight="1">
      <c r="A64" s="2"/>
    </row>
    <row r="65" ht="12" customHeight="1">
      <c r="A65" s="28" t="s">
        <v>48</v>
      </c>
    </row>
    <row r="66" spans="1:18" ht="25.5" customHeight="1">
      <c r="A66" s="29"/>
      <c r="C66" s="64" t="s">
        <v>67</v>
      </c>
      <c r="D66" s="65"/>
      <c r="E66" s="65"/>
      <c r="F66" s="65"/>
      <c r="G66" s="65"/>
      <c r="H66" s="65"/>
      <c r="I66" s="65"/>
      <c r="J66" s="65"/>
      <c r="K66" s="66" t="s">
        <v>68</v>
      </c>
      <c r="L66" s="67"/>
      <c r="M66" s="65"/>
      <c r="N66" s="65"/>
      <c r="O66" s="65"/>
      <c r="P66" s="68"/>
      <c r="Q66" s="79"/>
      <c r="R66" s="68"/>
    </row>
    <row r="67" spans="3:18" ht="37.5" customHeight="1">
      <c r="C67" s="77" t="s">
        <v>71</v>
      </c>
      <c r="D67" s="69"/>
      <c r="E67" s="69"/>
      <c r="F67" s="69"/>
      <c r="G67" s="69"/>
      <c r="H67" s="69"/>
      <c r="I67" s="69"/>
      <c r="J67" s="69"/>
      <c r="K67" s="84" t="s">
        <v>72</v>
      </c>
      <c r="L67" s="84"/>
      <c r="M67" s="84"/>
      <c r="N67" s="84"/>
      <c r="O67" s="84"/>
      <c r="P67" s="84"/>
      <c r="Q67" s="84"/>
      <c r="R67" s="70"/>
    </row>
    <row r="68" spans="3:18" ht="70.5" customHeight="1">
      <c r="C68" s="77" t="s">
        <v>74</v>
      </c>
      <c r="D68" s="69"/>
      <c r="E68" s="69"/>
      <c r="F68" s="69"/>
      <c r="G68" s="69"/>
      <c r="H68" s="69"/>
      <c r="I68" s="69"/>
      <c r="J68" s="69"/>
      <c r="K68" s="84" t="s">
        <v>73</v>
      </c>
      <c r="L68" s="84"/>
      <c r="M68" s="84"/>
      <c r="N68" s="84"/>
      <c r="O68" s="84"/>
      <c r="P68" s="84"/>
      <c r="Q68" s="84"/>
      <c r="R68" s="70"/>
    </row>
    <row r="69" spans="1:18" ht="12.75" customHeight="1">
      <c r="A69" s="30"/>
      <c r="C69" s="71"/>
      <c r="D69" s="69"/>
      <c r="E69" s="69"/>
      <c r="F69" s="69"/>
      <c r="G69" s="69"/>
      <c r="H69" s="69"/>
      <c r="I69" s="69"/>
      <c r="J69" s="69"/>
      <c r="K69" s="72"/>
      <c r="L69" s="73"/>
      <c r="M69" s="69"/>
      <c r="N69" s="69"/>
      <c r="O69" s="69"/>
      <c r="P69" s="70"/>
      <c r="Q69" s="69"/>
      <c r="R69" s="70"/>
    </row>
    <row r="70" spans="1:18" ht="80.25" customHeight="1">
      <c r="A70" s="2"/>
      <c r="C70" s="78" t="s">
        <v>69</v>
      </c>
      <c r="D70" s="74"/>
      <c r="E70" s="74"/>
      <c r="F70" s="74"/>
      <c r="G70" s="74"/>
      <c r="H70" s="74"/>
      <c r="I70" s="74"/>
      <c r="J70" s="74"/>
      <c r="K70" s="85" t="s">
        <v>70</v>
      </c>
      <c r="L70" s="85"/>
      <c r="M70" s="85"/>
      <c r="N70" s="85"/>
      <c r="O70" s="85"/>
      <c r="P70" s="85"/>
      <c r="Q70" s="85"/>
      <c r="R70" s="75"/>
    </row>
  </sheetData>
  <sheetProtection selectLockedCells="1" selectUnlockedCells="1"/>
  <mergeCells count="16">
    <mergeCell ref="K68:Q68"/>
    <mergeCell ref="K70:Q70"/>
    <mergeCell ref="A4:R4"/>
    <mergeCell ref="A5:R6"/>
    <mergeCell ref="A44:S44"/>
    <mergeCell ref="A45:S45"/>
    <mergeCell ref="A57:S57"/>
    <mergeCell ref="A40:S40"/>
    <mergeCell ref="A41:S41"/>
    <mergeCell ref="A42:S42"/>
    <mergeCell ref="A1:M1"/>
    <mergeCell ref="A2:M2"/>
    <mergeCell ref="A11:Q11"/>
    <mergeCell ref="A12:Q12"/>
    <mergeCell ref="A58:S58"/>
    <mergeCell ref="K67:Q67"/>
  </mergeCells>
  <printOptions/>
  <pageMargins left="0.32013888888888886" right="0.2701388888888889" top="0.5118055555555555" bottom="0.3701388888888889" header="0.5118055555555555" footer="0.22013888888888888"/>
  <pageSetup fitToHeight="0" fitToWidth="1" horizontalDpi="600" verticalDpi="600" orientation="landscape" paperSize="9" scale="77" r:id="rId1"/>
  <headerFooter alignWithMargins="0">
    <oddFooter>&amp;L&amp;F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Blasbichler Dr. Lukas</dc:creator>
  <cp:keywords/>
  <dc:description/>
  <cp:lastModifiedBy>Blasbichler Dr. Lukas</cp:lastModifiedBy>
  <cp:lastPrinted>2019-01-31T14:32:16Z</cp:lastPrinted>
  <dcterms:created xsi:type="dcterms:W3CDTF">2016-03-10T15:37:32Z</dcterms:created>
  <dcterms:modified xsi:type="dcterms:W3CDTF">2019-01-31T14:58:56Z</dcterms:modified>
  <cp:category/>
  <cp:version/>
  <cp:contentType/>
  <cp:contentStatus/>
</cp:coreProperties>
</file>