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mod offerta" sheetId="1" r:id="rId1"/>
  </sheets>
  <definedNames/>
  <calcPr fullCalcOnLoad="1"/>
</workbook>
</file>

<file path=xl/sharedStrings.xml><?xml version="1.0" encoding="utf-8"?>
<sst xmlns="http://schemas.openxmlformats.org/spreadsheetml/2006/main" count="174" uniqueCount="160">
  <si>
    <t>ART.</t>
  </si>
  <si>
    <t>MT</t>
  </si>
  <si>
    <t>DESCRIZIONE</t>
  </si>
  <si>
    <t>A</t>
  </si>
  <si>
    <t>C</t>
  </si>
  <si>
    <t>D</t>
  </si>
  <si>
    <t>Hersteller/Produttore:</t>
  </si>
  <si>
    <t>E</t>
  </si>
  <si>
    <t>BESCHREIBUNG</t>
  </si>
  <si>
    <r>
      <rPr>
        <b/>
        <u val="single"/>
        <sz val="8"/>
        <rFont val="Arial"/>
        <family val="2"/>
      </rPr>
      <t>Kabelmengen</t>
    </r>
    <r>
      <rPr>
        <b/>
        <sz val="8"/>
        <rFont val="Arial"/>
        <family val="2"/>
      </rPr>
      <t>: die angegebenen Mengen sind nur Richtwerte und können Änderungen unterliegen</t>
    </r>
  </si>
  <si>
    <r>
      <rPr>
        <b/>
        <u val="single"/>
        <sz val="8"/>
        <rFont val="Arial"/>
        <family val="2"/>
      </rPr>
      <t>Quantitá cavi</t>
    </r>
    <r>
      <rPr>
        <b/>
        <sz val="8"/>
        <rFont val="Arial"/>
        <family val="2"/>
      </rPr>
      <t>: sono puramente indicative e potranno subire delle variazioni</t>
    </r>
  </si>
  <si>
    <t>BB1462          CAVO H07RN-F-450/750V 3G1,5</t>
  </si>
  <si>
    <t>BB1462          KABEL H07RN-F-450/750V 3GX1,5</t>
  </si>
  <si>
    <t>BB1465           CAVO H07RN-F-450/750V 5G2,5</t>
  </si>
  <si>
    <t>BB1465          KABEL H07RN-F-450/750V 5G2,5</t>
  </si>
  <si>
    <t>BB1546          CAVO FG16OR16-0,6/1kV 3G1,5 con GIALLO/VERDE</t>
  </si>
  <si>
    <t>BB1546          KABEL FG16OR16-0,6/1kV 3G1,5 mit GE/GR</t>
  </si>
  <si>
    <t>BB1548          CAVO FG16OR16-0,6/1kV 3G2,5 con GIALLO/VERDE</t>
  </si>
  <si>
    <t>BB1548          KABEL FG16OR16-0,6/1kV 3G2,5 mit GE/GR</t>
  </si>
  <si>
    <t>BB1549          CAVO FG16OR16-0,6/1kV 4G1,5 con GIALLO/VERDE</t>
  </si>
  <si>
    <t>BB1549          KABEL FG16OR16-0,6/1kV 4G1,5 mit GE/GR</t>
  </si>
  <si>
    <t>BB1550          CAVO FG16OR16-0,6/1kV 4G2,5 con GIALLO/VERDE</t>
  </si>
  <si>
    <t>BB1550          KABEL FG16OR16-0,6/1kV 4G2,5 mit GE/GR</t>
  </si>
  <si>
    <t>BB1558          CAVO FG16OR16-0,6/1kV 3G6 con GIALLO/VERDE</t>
  </si>
  <si>
    <t>BB1558          KABEL FG16OR16-0,6/1kV 3G6 mit GE/GR</t>
  </si>
  <si>
    <t>BB1560          CAVO FG16OR16-0,6/1kV 4G6 con GIALLO/VERDE</t>
  </si>
  <si>
    <t>BB1560          KABEL FG16OR16-0,6/1kV 4G6 mit GE/GR</t>
  </si>
  <si>
    <t>BB1562          CAVO FG16OR16-0,6/1kV 5G1,5 con GIALLO/VERDE</t>
  </si>
  <si>
    <t>BB1562          KABEL FG16OR16-0,6/1kV 5G1,5 mit GE/GR</t>
  </si>
  <si>
    <t>BB1564          CAVO FG16OR16-0,6/1kV 5G2,5 con GIALLO/VERDE</t>
  </si>
  <si>
    <t>BB1564          KABEL FG16OR16-0,6/1kV 5G2,5 mit GE/GR</t>
  </si>
  <si>
    <t>BB1568          CAVO FG16OR16-0,6/1kV 4G10 senza GIALLO/VERDE</t>
  </si>
  <si>
    <t>BB1568          KABEL FG16OR16-0,6/1kV 4G10 mit GE/GR</t>
  </si>
  <si>
    <t>BB1570          CAVO FG16OR16-0,6/1kV 4G16 senza GIALLO/VERDE</t>
  </si>
  <si>
    <t>BB1570          KABEL FG16OR16-0,6/1kV 4G16 mit GE/GR</t>
  </si>
  <si>
    <t>BB1576          CAVO FG16OR16-0,6/1 kV 4G25 senza GIALLO/VERDE</t>
  </si>
  <si>
    <t>BB1576          KABEL FG16OR16-0,6/1kV 4G25 mit GE/GR</t>
  </si>
  <si>
    <t>BB1580          CAVO FG16OR16-0,6/1kV 3x50+1x25 senza GIALLO/VERDE</t>
  </si>
  <si>
    <t>BB1580          KABEL FG16OR16-0,6/1kV 3x50+1x25 ohne GE/GR</t>
  </si>
  <si>
    <t>BB1594          CAVO F-2YA2Y 10X2X0,8  VDE0816</t>
  </si>
  <si>
    <t>BB1594          FERNMELDEK.F-2YA2Y 10X2X0,8 NACH VDE0816</t>
  </si>
  <si>
    <t>BB1600          CAVO LIYCY 4X0,34</t>
  </si>
  <si>
    <t>BB1600          LIYCY 4X0,34</t>
  </si>
  <si>
    <t>BB1604          CAVO LIYCY 12X0,34</t>
  </si>
  <si>
    <t>BB1604          LIYCY 10X0,34</t>
  </si>
  <si>
    <t>BB1606          CAVO LIYCY 16X0,34</t>
  </si>
  <si>
    <t>BB1606          LIYCY 16X0,34</t>
  </si>
  <si>
    <t>BB1608          CAVO LIYCY 24X0,34</t>
  </si>
  <si>
    <t>BB1608          LIYCY 24X0,34</t>
  </si>
  <si>
    <t>BB1616          CAVO LAN CAT.5E FTP 250 4X2 AWG24 COD.12</t>
  </si>
  <si>
    <t>BB1616          LAN KABEL CAT.5E FTP250 4X2 AWG24</t>
  </si>
  <si>
    <t>BB1710          CORDA FS17-450/750V 1,5MMQ BLU</t>
  </si>
  <si>
    <t>BB1710          LITZE FS17-450/750V 1,5MMQ BLAU</t>
  </si>
  <si>
    <t>BB1712          CORDA FS17-450/750V 1,5MMQ NERA</t>
  </si>
  <si>
    <t>BB1712          LITZE FS17-450/750V 1,5MMQ SCHWARZ</t>
  </si>
  <si>
    <t>BB1714          CORDA FS17-450/750V 1,5MMQ G/V</t>
  </si>
  <si>
    <t>BB1714          LITZE FS17-450/750V 1,5MMQ GE/GR</t>
  </si>
  <si>
    <t>BB1716          CORDA FS17-450/750V 1,5MMQ ROSSO</t>
  </si>
  <si>
    <t>BB1716          LITZE FS17-450/750V 1,5MMQ ROT</t>
  </si>
  <si>
    <t>BB1725          CORDA FS17-450/750V 2,5MMQ G/V</t>
  </si>
  <si>
    <t>BB1725          LITZE FS17-450/750V 2,5MMQ GE/GR</t>
  </si>
  <si>
    <t>BB1726          CORDA FS17-450/750V 2,5MMQ MARR</t>
  </si>
  <si>
    <t>BB1726          LITZE FS17-450/750V 2,5MMQ BRAUN</t>
  </si>
  <si>
    <t>BB1727          CORDA FS17-450/750V 2,5MMQ BLU</t>
  </si>
  <si>
    <t>BB1727          LITZE FS17-450/750V 2,5MMQ BLAU</t>
  </si>
  <si>
    <t>BB1728          CORDA FS17-450/750V 2,5MMQ NERA</t>
  </si>
  <si>
    <t>BB1728          LITZE FS17-450/750V 2,5MMQ SCHWARZ</t>
  </si>
  <si>
    <t>BB1729          CORDA FS17-450/750V 6MMQ MARR</t>
  </si>
  <si>
    <t>BB1729          LITZE FS17-450/750V 6MMQ BRAUN</t>
  </si>
  <si>
    <t>BB1730          CORDA FS17-450/750V 6MMQ GRIGIA</t>
  </si>
  <si>
    <t>BB1730          LITZE FS17-450/750V 6MMQ GRAU</t>
  </si>
  <si>
    <t>BB1731          CORDA FS17-450/750V 6MMQ NERA</t>
  </si>
  <si>
    <t>BB1731          LITZE FS17-450/750V 6MMQ SCHWARZ</t>
  </si>
  <si>
    <t>BB1732          CORDA FS17-450/750V 6MMQ BLU</t>
  </si>
  <si>
    <t>BB1732          LITZE FS17-450/750V 6MMQ BLAU</t>
  </si>
  <si>
    <t>BB1733          CORDA FS17-450/750V 6MMQ G/V</t>
  </si>
  <si>
    <t>BB1733          LITZE  FS17-450/750V 6MMQ GE/GR</t>
  </si>
  <si>
    <t>BB1738          CORDA FS17-450/750V 16MMQ NERA</t>
  </si>
  <si>
    <t>BB1738          LITZE FS17-450/750V 16MMQ SCHWARZ</t>
  </si>
  <si>
    <t>BB1739          CORDA FS17-450/750V 16MMQ BLU</t>
  </si>
  <si>
    <t>BB1739          LITZE FS17-450/750V 16MMQ BLAU</t>
  </si>
  <si>
    <t>BB1740          CORDA FS17-450/750V 16MMQ G/V</t>
  </si>
  <si>
    <t>BB1740          LITZE FS17-450/750V 16MMQ GE/GR</t>
  </si>
  <si>
    <t>BB1743          CORDA FS17-450/750V 25MMQ NERA</t>
  </si>
  <si>
    <t>BB1743          LITZE FS17-450/750V 25MMQ SCHWARZ</t>
  </si>
  <si>
    <t>BB1744          CORDA FS17-450/750V 25MMQ BLU</t>
  </si>
  <si>
    <t>BB1744          LITZE FS17-450/750V 25MMQ BLAU</t>
  </si>
  <si>
    <t>BB1745          CORDA FS17-450/750V 25MMQ G/V</t>
  </si>
  <si>
    <t>BB1745          LITZE FS17-450/750V 25MMQ GE/GR</t>
  </si>
  <si>
    <t>BB1748          CORDA FS17-450/750V 50MMQ NERA</t>
  </si>
  <si>
    <t>BB1748          LITZE FS17-450/750V 50MMQ SCHWARZ</t>
  </si>
  <si>
    <t>BB1749          CORDA FS17-450/750V 50MMQ BLU</t>
  </si>
  <si>
    <t>BB1749          LITZE FS17-450/750V 50MMQ BLAU</t>
  </si>
  <si>
    <t>BB1750          CORDA FS17-450/750V 50MMQ G/V</t>
  </si>
  <si>
    <t>BB1750          LITZE FS17-450/750V 50MMQ GE/GR</t>
  </si>
  <si>
    <t>BB1752          FG16(O)R16-0,6/1KV 1X300MMQ</t>
  </si>
  <si>
    <t>BB1753          FG16(O)R16-0,6/1KV 1X240MMQ</t>
  </si>
  <si>
    <t>BB1754           FG16(O)R16-0,6/1KV 1X120MMQ</t>
  </si>
  <si>
    <t>BB1755          FG16(O)R16-0,6/1KV 1X150MMQ</t>
  </si>
  <si>
    <t>BB1756          FG16(O)R16-0,6/1KV 1X185MMQ</t>
  </si>
  <si>
    <t>BB1767          CORDA H07V-R 1X25 GIALLO/VERDE (RIGIDO)</t>
  </si>
  <si>
    <t>BB1767          LITZE H07V-R 1x25 GELB/GRÜN (STARR)</t>
  </si>
  <si>
    <t>BB1770          CORDA H07V-R 1X50 GIALLO/VERDE (RIGIDO)</t>
  </si>
  <si>
    <t>BB1770          LITZE H07V-R 1x50 GELB/GRÜN (STARR)</t>
  </si>
  <si>
    <t>BB2200P         RG7H1M1 12/20KV CAVO 1X35RM CU</t>
  </si>
  <si>
    <t>BB2200P         RG7H1M1 12/20KV KABEL 1X35RM CU</t>
  </si>
  <si>
    <t>http://aice.anie.it/quotazione-lme-rame/#.XEGxJmfNvr0</t>
  </si>
  <si>
    <t>B</t>
  </si>
  <si>
    <t>F</t>
  </si>
  <si>
    <t xml:space="preserve">G </t>
  </si>
  <si>
    <t>G</t>
  </si>
  <si>
    <t>CU BASIS €/t</t>
  </si>
  <si>
    <t>BASE RAME €/t</t>
  </si>
  <si>
    <t>€/Km</t>
  </si>
  <si>
    <t>Notierung CU € /t</t>
  </si>
  <si>
    <t>Quotazione RM € / t</t>
  </si>
  <si>
    <t>Gewicht CU 
Peso RM convenzionale</t>
  </si>
  <si>
    <t>t/Km</t>
  </si>
  <si>
    <t>Kabel / Cavo
Inklusiv CU BASIS
 Comprensivo di BASE RM</t>
  </si>
  <si>
    <t>CU     RM
Gesamtwert
Valore  totale</t>
  </si>
  <si>
    <t>CU     RM
Zusatz CU
Aggiunta RM</t>
  </si>
  <si>
    <t>Kabel / Cavo
 Inklusiv CU
Comprensivo di RM</t>
  </si>
  <si>
    <t>Kabel / Cavo
Gesamtbetrag Angebot inkl CU
Totale offerta 
RM incluso</t>
  </si>
  <si>
    <t>Preis pro KM inkl. Cu Basis 1500€/t  (bitte asufüllen)</t>
  </si>
  <si>
    <t>Tonnen CU pro Km (bitte ausfüllen)</t>
  </si>
  <si>
    <t>Tonnellate RM per Km (pregasi compilare)</t>
  </si>
  <si>
    <t>Prezzo  al km comprensivo di base RM 1500€/t (pregasi compilare)</t>
  </si>
  <si>
    <r>
      <t>Gesamtwert CU €/Km</t>
    </r>
    <r>
      <rPr>
        <b/>
        <sz val="8"/>
        <rFont val="Arial"/>
        <family val="2"/>
      </rPr>
      <t xml:space="preserve"> (Notierung "Acie/Anie" mittelwert Monat vor der Bestellung + 1% Bearbeitungsspesen)</t>
    </r>
  </si>
  <si>
    <r>
      <t>Valore totale RM</t>
    </r>
    <r>
      <rPr>
        <b/>
        <sz val="8"/>
        <rFont val="Arial"/>
        <family val="2"/>
      </rPr>
      <t xml:space="preserve"> €/Km (quotazioni "Acie/Anie" media mensile del mese antecendente all´ordine + 1% spese di gestione)</t>
    </r>
  </si>
  <si>
    <t>Gesamtwert Kabel Inkl Metalle €/Km</t>
  </si>
  <si>
    <t>Valore totale cavo metalli inclusi €/Km</t>
  </si>
  <si>
    <t>Offerta totale posizione</t>
  </si>
  <si>
    <t>Gesamtwert Angebot Position</t>
  </si>
  <si>
    <t xml:space="preserve">Zusatz Wert CU €/Km - an CU Basis 1500€/t (Spalte B) dazzurechnen </t>
  </si>
  <si>
    <t>Aggiunta valore RM €/Km - da aggiungere alla base RM 1500€/t giá calcolata nella colonna B</t>
  </si>
  <si>
    <t>Bearbeitungspesen-Spese di gestione</t>
  </si>
  <si>
    <t>Durchschnittswert des Monats:</t>
  </si>
  <si>
    <t>Media mensile di:</t>
  </si>
  <si>
    <t>JÄNNER 2019</t>
  </si>
  <si>
    <t>GENNAIO 2019</t>
  </si>
  <si>
    <t>Gesamtbetrag ohne Mwst</t>
  </si>
  <si>
    <t>Totale senza Iva</t>
  </si>
  <si>
    <t>Lieferung von Stromkabel für 24 Monate - Zeitraum  2019 / 2021</t>
  </si>
  <si>
    <t>Fornitura di cavi elettrici per la durata di 24 mesi - periodo 2019 / 2021</t>
  </si>
  <si>
    <t>ANGEBOTSFORMULAR - MODULO  OFFERTA</t>
  </si>
  <si>
    <t>________________________________________________________________________________</t>
  </si>
  <si>
    <t>BB1470          CAVO FS18OR18-300/500V 3X1,5</t>
  </si>
  <si>
    <t>BB1470          KABEL FS18OR18-300/500V 3X1,5</t>
  </si>
  <si>
    <t>BB1472          CAVO FS18OR18-300/500V 3X2,5</t>
  </si>
  <si>
    <t>BB1472          KABEL FS18OR18-300/500V 3X2,5</t>
  </si>
  <si>
    <t>BB1513          CAVO FS18OR18-300/500V 4X1,5</t>
  </si>
  <si>
    <t>BB1513          KABEL FS18OR18-300/500V 4X1,5</t>
  </si>
  <si>
    <t>BB1515          CAVO FS18OR18-300/500V 4X2,5</t>
  </si>
  <si>
    <t>BB1515          KABEL FS18OR18-300/500V 4X2,5</t>
  </si>
  <si>
    <t>BB1520          CAVO FS18OR18-300/500V 5X1,5</t>
  </si>
  <si>
    <t>BB1520          KABEL FS18OR18-300/500V 5X1,5</t>
  </si>
  <si>
    <t>BB1521          CAVO FS18OR18-300/500V 7X1,5</t>
  </si>
  <si>
    <t>BB1521          KABEL FS18OR18-300/500V 7X1,5</t>
  </si>
  <si>
    <t>BB1522          CAVO FS18OR18-300/500V 5X2,5</t>
  </si>
  <si>
    <t>BB1522          KABEL FS18OR18-300/500V 5X2,5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</si>
</sst>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#,##0.0000\ &quot;€&quot;"/>
    <numFmt numFmtId="184" formatCode="#,##0.00000\ &quot;€&quot;"/>
    <numFmt numFmtId="185" formatCode="#,##0.00\ &quot;€&quot;"/>
    <numFmt numFmtId="186" formatCode="[$-407]dddd\,\ d\.\ mmmm\ yyyy"/>
    <numFmt numFmtId="187" formatCode="#,##0\ &quot;€&quot;"/>
    <numFmt numFmtId="188" formatCode="0.0%"/>
    <numFmt numFmtId="189" formatCode="d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1"/>
      <color indexed="53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1"/>
      <color rgb="FFE46C0A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justify" vertic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61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83" fontId="0" fillId="34" borderId="22" xfId="0" applyNumberForma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4" fillId="0" borderId="24" xfId="0" applyFont="1" applyBorder="1" applyAlignment="1">
      <alignment/>
    </xf>
    <xf numFmtId="183" fontId="0" fillId="34" borderId="21" xfId="0" applyNumberFormat="1" applyFill="1" applyBorder="1" applyAlignment="1">
      <alignment horizontal="center"/>
    </xf>
    <xf numFmtId="14" fontId="2" fillId="33" borderId="25" xfId="0" applyNumberFormat="1" applyFont="1" applyFill="1" applyBorder="1" applyAlignment="1">
      <alignment horizontal="left"/>
    </xf>
    <xf numFmtId="0" fontId="63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1" fontId="64" fillId="0" borderId="18" xfId="0" applyNumberFormat="1" applyFont="1" applyBorder="1" applyAlignment="1">
      <alignment horizontal="center"/>
    </xf>
    <xf numFmtId="1" fontId="64" fillId="0" borderId="16" xfId="0" applyNumberFormat="1" applyFont="1" applyBorder="1" applyAlignment="1">
      <alignment horizontal="center"/>
    </xf>
    <xf numFmtId="1" fontId="64" fillId="0" borderId="21" xfId="0" applyNumberFormat="1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14" fontId="65" fillId="33" borderId="28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wrapText="1"/>
    </xf>
    <xf numFmtId="14" fontId="2" fillId="33" borderId="24" xfId="0" applyNumberFormat="1" applyFont="1" applyFill="1" applyBorder="1" applyAlignment="1">
      <alignment horizontal="left"/>
    </xf>
    <xf numFmtId="183" fontId="0" fillId="34" borderId="29" xfId="0" applyNumberForma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188" fontId="65" fillId="33" borderId="0" xfId="0" applyNumberFormat="1" applyFont="1" applyFill="1" applyBorder="1" applyAlignment="1">
      <alignment horizontal="left"/>
    </xf>
    <xf numFmtId="185" fontId="66" fillId="33" borderId="30" xfId="0" applyNumberFormat="1" applyFont="1" applyFill="1" applyBorder="1" applyAlignment="1">
      <alignment/>
    </xf>
    <xf numFmtId="0" fontId="66" fillId="33" borderId="23" xfId="0" applyFont="1" applyFill="1" applyBorder="1" applyAlignment="1">
      <alignment/>
    </xf>
    <xf numFmtId="185" fontId="0" fillId="0" borderId="0" xfId="0" applyNumberFormat="1" applyAlignment="1">
      <alignment/>
    </xf>
    <xf numFmtId="8" fontId="67" fillId="33" borderId="14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/>
    </xf>
    <xf numFmtId="0" fontId="59" fillId="33" borderId="32" xfId="0" applyFont="1" applyFill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66" fillId="0" borderId="14" xfId="0" applyNumberFormat="1" applyFont="1" applyBorder="1" applyAlignment="1">
      <alignment/>
    </xf>
    <xf numFmtId="0" fontId="65" fillId="33" borderId="2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left"/>
    </xf>
    <xf numFmtId="14" fontId="65" fillId="33" borderId="3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5" fillId="33" borderId="35" xfId="36" applyFill="1" applyBorder="1" applyAlignment="1">
      <alignment/>
    </xf>
    <xf numFmtId="0" fontId="61" fillId="0" borderId="27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14" fontId="68" fillId="33" borderId="0" xfId="0" applyNumberFormat="1" applyFont="1" applyFill="1" applyBorder="1" applyAlignment="1">
      <alignment horizontal="left"/>
    </xf>
    <xf numFmtId="0" fontId="68" fillId="33" borderId="0" xfId="0" applyFont="1" applyFill="1" applyBorder="1" applyAlignment="1">
      <alignment/>
    </xf>
    <xf numFmtId="185" fontId="68" fillId="33" borderId="0" xfId="0" applyNumberFormat="1" applyFont="1" applyFill="1" applyBorder="1" applyAlignment="1">
      <alignment horizontal="left"/>
    </xf>
    <xf numFmtId="0" fontId="59" fillId="0" borderId="12" xfId="0" applyFont="1" applyFill="1" applyBorder="1" applyAlignment="1" applyProtection="1">
      <alignment/>
      <protection locked="0"/>
    </xf>
    <xf numFmtId="0" fontId="59" fillId="0" borderId="30" xfId="0" applyFont="1" applyFill="1" applyBorder="1" applyAlignment="1" applyProtection="1">
      <alignment/>
      <protection locked="0"/>
    </xf>
    <xf numFmtId="0" fontId="59" fillId="0" borderId="32" xfId="0" applyFont="1" applyFill="1" applyBorder="1" applyAlignment="1" applyProtection="1">
      <alignment/>
      <protection locked="0"/>
    </xf>
    <xf numFmtId="0" fontId="59" fillId="0" borderId="23" xfId="0" applyFont="1" applyFill="1" applyBorder="1" applyAlignment="1" applyProtection="1">
      <alignment/>
      <protection locked="0"/>
    </xf>
    <xf numFmtId="183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83" fontId="4" fillId="2" borderId="16" xfId="0" applyNumberFormat="1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183" fontId="4" fillId="2" borderId="21" xfId="0" applyNumberFormat="1" applyFont="1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ce.anie.it/quotazione-lme-rame/#.XEGxJmfNvr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2.8515625" style="0" customWidth="1"/>
    <col min="2" max="2" width="6.00390625" style="0" customWidth="1"/>
    <col min="3" max="3" width="56.57421875" style="0" customWidth="1"/>
    <col min="4" max="4" width="52.421875" style="0" customWidth="1"/>
    <col min="5" max="5" width="9.8515625" style="0" customWidth="1"/>
    <col min="6" max="6" width="21.7109375" style="0" customWidth="1"/>
    <col min="7" max="7" width="17.421875" style="0" customWidth="1"/>
    <col min="8" max="9" width="16.140625" style="0" customWidth="1"/>
    <col min="10" max="10" width="16.7109375" style="0" customWidth="1"/>
    <col min="11" max="11" width="15.57421875" style="0" customWidth="1"/>
  </cols>
  <sheetData>
    <row r="1" spans="3:6" ht="18">
      <c r="C1" s="1" t="s">
        <v>144</v>
      </c>
      <c r="D1" s="41"/>
      <c r="E1" s="29"/>
      <c r="F1" s="29"/>
    </row>
    <row r="2" ht="3.75" customHeight="1" thickBot="1"/>
    <row r="3" spans="2:12" ht="18" customHeight="1">
      <c r="B3" s="5"/>
      <c r="C3" s="11" t="s">
        <v>142</v>
      </c>
      <c r="D3" s="1"/>
      <c r="F3" s="80"/>
      <c r="G3" s="64"/>
      <c r="H3" s="83" t="s">
        <v>106</v>
      </c>
      <c r="I3" s="44"/>
      <c r="J3" s="57"/>
      <c r="K3" s="46"/>
      <c r="L3" s="12"/>
    </row>
    <row r="4" spans="2:12" ht="18" customHeight="1" thickBot="1">
      <c r="B4" s="5"/>
      <c r="C4" s="11" t="s">
        <v>143</v>
      </c>
      <c r="D4" s="1"/>
      <c r="F4" s="78"/>
      <c r="G4" s="5"/>
      <c r="H4" s="85" t="s">
        <v>136</v>
      </c>
      <c r="I4" s="85"/>
      <c r="J4" s="86" t="s">
        <v>138</v>
      </c>
      <c r="K4" s="55"/>
      <c r="L4" s="12"/>
    </row>
    <row r="5" spans="2:12" ht="18" customHeight="1" thickBot="1">
      <c r="B5" s="5"/>
      <c r="C5" s="1"/>
      <c r="D5" s="1"/>
      <c r="F5" s="39" t="s">
        <v>111</v>
      </c>
      <c r="G5" s="5"/>
      <c r="H5" s="85" t="s">
        <v>137</v>
      </c>
      <c r="I5" s="87"/>
      <c r="J5" s="86" t="s">
        <v>139</v>
      </c>
      <c r="K5" s="79"/>
      <c r="L5" s="12"/>
    </row>
    <row r="6" spans="3:12" ht="15.75" customHeight="1">
      <c r="C6" s="13" t="s">
        <v>6</v>
      </c>
      <c r="D6" s="84"/>
      <c r="E6" s="10"/>
      <c r="F6" s="40" t="s">
        <v>112</v>
      </c>
      <c r="G6" s="72"/>
      <c r="H6" s="70" t="s">
        <v>114</v>
      </c>
      <c r="I6" s="88">
        <v>5300</v>
      </c>
      <c r="J6" s="61">
        <v>0.01</v>
      </c>
      <c r="K6" s="62">
        <f>I6+(I6*1/100)</f>
        <v>5353</v>
      </c>
      <c r="L6" s="9"/>
    </row>
    <row r="7" spans="3:12" ht="13.5" thickBot="1">
      <c r="C7" s="89" t="s">
        <v>145</v>
      </c>
      <c r="D7" s="90"/>
      <c r="E7" s="9"/>
      <c r="F7" s="65">
        <v>1500</v>
      </c>
      <c r="G7" s="4"/>
      <c r="H7" s="71" t="s">
        <v>115</v>
      </c>
      <c r="I7" s="45"/>
      <c r="J7" s="77" t="s">
        <v>135</v>
      </c>
      <c r="K7" s="63"/>
      <c r="L7" s="9"/>
    </row>
    <row r="8" spans="3:11" ht="13.5" thickBot="1">
      <c r="C8" s="91"/>
      <c r="D8" s="92"/>
      <c r="E8" s="9"/>
      <c r="F8" s="9"/>
      <c r="G8" s="73"/>
      <c r="H8" s="4"/>
      <c r="I8" s="4"/>
      <c r="J8" s="4"/>
      <c r="K8" s="4"/>
    </row>
    <row r="9" spans="3:10" ht="7.5" customHeight="1" thickBot="1">
      <c r="C9" s="1"/>
      <c r="D9" s="1"/>
      <c r="F9" s="6"/>
      <c r="G9" s="4"/>
      <c r="H9" s="4"/>
      <c r="I9" s="4"/>
      <c r="J9" s="4"/>
    </row>
    <row r="10" spans="2:11" ht="15" customHeight="1" thickBot="1">
      <c r="B10" s="3"/>
      <c r="C10" s="2"/>
      <c r="D10" s="2"/>
      <c r="E10" s="38" t="s">
        <v>3</v>
      </c>
      <c r="F10" s="50" t="s">
        <v>107</v>
      </c>
      <c r="G10" s="50" t="s">
        <v>4</v>
      </c>
      <c r="H10" s="38" t="s">
        <v>5</v>
      </c>
      <c r="I10" s="38" t="s">
        <v>7</v>
      </c>
      <c r="J10" s="38" t="s">
        <v>108</v>
      </c>
      <c r="K10" s="38" t="s">
        <v>109</v>
      </c>
    </row>
    <row r="11" spans="2:11" s="7" customFormat="1" ht="19.5" customHeight="1">
      <c r="B11" s="14"/>
      <c r="C11" s="15"/>
      <c r="D11" s="15"/>
      <c r="E11" s="16"/>
      <c r="F11" s="68" t="s">
        <v>113</v>
      </c>
      <c r="G11" s="68" t="s">
        <v>117</v>
      </c>
      <c r="H11" s="69" t="s">
        <v>113</v>
      </c>
      <c r="I11" s="69" t="s">
        <v>113</v>
      </c>
      <c r="J11" s="69" t="s">
        <v>113</v>
      </c>
      <c r="K11" s="99" t="s">
        <v>122</v>
      </c>
    </row>
    <row r="12" spans="2:11" s="7" customFormat="1" ht="36.75" customHeight="1">
      <c r="B12" s="17" t="s">
        <v>0</v>
      </c>
      <c r="C12" s="18" t="s">
        <v>2</v>
      </c>
      <c r="D12" s="18" t="s">
        <v>8</v>
      </c>
      <c r="E12" s="19" t="s">
        <v>1</v>
      </c>
      <c r="F12" s="59" t="s">
        <v>118</v>
      </c>
      <c r="G12" s="56" t="s">
        <v>116</v>
      </c>
      <c r="H12" s="67" t="s">
        <v>119</v>
      </c>
      <c r="I12" s="66" t="s">
        <v>120</v>
      </c>
      <c r="J12" s="67" t="s">
        <v>121</v>
      </c>
      <c r="K12" s="100"/>
    </row>
    <row r="13" spans="2:11" s="7" customFormat="1" ht="13.5" thickBot="1">
      <c r="B13" s="17"/>
      <c r="C13" s="18"/>
      <c r="D13" s="18"/>
      <c r="E13" s="19"/>
      <c r="F13" s="51"/>
      <c r="G13" s="52"/>
      <c r="H13" s="20"/>
      <c r="I13" s="37"/>
      <c r="J13" s="60"/>
      <c r="K13" s="101"/>
    </row>
    <row r="14" spans="1:11" ht="18" customHeight="1">
      <c r="A14" s="31">
        <v>1</v>
      </c>
      <c r="B14" s="32" t="s">
        <v>11</v>
      </c>
      <c r="C14" s="32"/>
      <c r="D14" s="32" t="s">
        <v>12</v>
      </c>
      <c r="E14" s="47">
        <v>50</v>
      </c>
      <c r="F14" s="93"/>
      <c r="G14" s="94"/>
      <c r="H14" s="36">
        <f>G14*K$6</f>
        <v>0</v>
      </c>
      <c r="I14" s="36">
        <f>G14*(K$6-F$7)</f>
        <v>0</v>
      </c>
      <c r="J14" s="58">
        <f>F14+I14</f>
        <v>0</v>
      </c>
      <c r="K14" s="74">
        <f>J14*(E14/1000)</f>
        <v>0</v>
      </c>
    </row>
    <row r="15" spans="1:11" ht="18" customHeight="1">
      <c r="A15" s="33">
        <f>A14+1</f>
        <v>2</v>
      </c>
      <c r="B15" s="30" t="s">
        <v>13</v>
      </c>
      <c r="C15" s="30"/>
      <c r="D15" s="30" t="s">
        <v>14</v>
      </c>
      <c r="E15" s="48">
        <v>100</v>
      </c>
      <c r="F15" s="95"/>
      <c r="G15" s="96"/>
      <c r="H15" s="36">
        <f aca="true" t="shared" si="0" ref="H15:H70">G15*K$6</f>
        <v>0</v>
      </c>
      <c r="I15" s="36">
        <f aca="true" t="shared" si="1" ref="I15:I70">G15*(K$6-F$7)</f>
        <v>0</v>
      </c>
      <c r="J15" s="58">
        <f aca="true" t="shared" si="2" ref="J15:J70">F15+I15</f>
        <v>0</v>
      </c>
      <c r="K15" s="75">
        <f aca="true" t="shared" si="3" ref="K15:K70">J15*(E15/1000)</f>
        <v>0</v>
      </c>
    </row>
    <row r="16" spans="1:11" ht="18" customHeight="1">
      <c r="A16" s="33">
        <f aca="true" t="shared" si="4" ref="A16:A70">A15+1</f>
        <v>3</v>
      </c>
      <c r="B16" s="30" t="s">
        <v>146</v>
      </c>
      <c r="C16" s="30"/>
      <c r="D16" s="30" t="s">
        <v>147</v>
      </c>
      <c r="E16" s="48">
        <v>3000</v>
      </c>
      <c r="F16" s="95"/>
      <c r="G16" s="96"/>
      <c r="H16" s="36">
        <f t="shared" si="0"/>
        <v>0</v>
      </c>
      <c r="I16" s="36">
        <f t="shared" si="1"/>
        <v>0</v>
      </c>
      <c r="J16" s="58">
        <f t="shared" si="2"/>
        <v>0</v>
      </c>
      <c r="K16" s="75">
        <f t="shared" si="3"/>
        <v>0</v>
      </c>
    </row>
    <row r="17" spans="1:11" ht="18" customHeight="1">
      <c r="A17" s="33">
        <f t="shared" si="4"/>
        <v>4</v>
      </c>
      <c r="B17" s="30" t="s">
        <v>148</v>
      </c>
      <c r="C17" s="30"/>
      <c r="D17" s="30" t="s">
        <v>149</v>
      </c>
      <c r="E17" s="48">
        <v>800</v>
      </c>
      <c r="F17" s="95"/>
      <c r="G17" s="96"/>
      <c r="H17" s="36">
        <f t="shared" si="0"/>
        <v>0</v>
      </c>
      <c r="I17" s="36">
        <f t="shared" si="1"/>
        <v>0</v>
      </c>
      <c r="J17" s="58">
        <f t="shared" si="2"/>
        <v>0</v>
      </c>
      <c r="K17" s="75">
        <f t="shared" si="3"/>
        <v>0</v>
      </c>
    </row>
    <row r="18" spans="1:11" ht="18" customHeight="1">
      <c r="A18" s="33">
        <f t="shared" si="4"/>
        <v>5</v>
      </c>
      <c r="B18" s="30" t="s">
        <v>150</v>
      </c>
      <c r="C18" s="30"/>
      <c r="D18" s="30" t="s">
        <v>151</v>
      </c>
      <c r="E18" s="48">
        <v>150</v>
      </c>
      <c r="F18" s="95"/>
      <c r="G18" s="96"/>
      <c r="H18" s="36">
        <f t="shared" si="0"/>
        <v>0</v>
      </c>
      <c r="I18" s="36">
        <f t="shared" si="1"/>
        <v>0</v>
      </c>
      <c r="J18" s="58">
        <f t="shared" si="2"/>
        <v>0</v>
      </c>
      <c r="K18" s="75">
        <f t="shared" si="3"/>
        <v>0</v>
      </c>
    </row>
    <row r="19" spans="1:11" ht="18" customHeight="1">
      <c r="A19" s="33">
        <f t="shared" si="4"/>
        <v>6</v>
      </c>
      <c r="B19" s="30" t="s">
        <v>152</v>
      </c>
      <c r="C19" s="30"/>
      <c r="D19" s="30" t="s">
        <v>153</v>
      </c>
      <c r="E19" s="48">
        <v>150</v>
      </c>
      <c r="F19" s="95"/>
      <c r="G19" s="96"/>
      <c r="H19" s="36">
        <f t="shared" si="0"/>
        <v>0</v>
      </c>
      <c r="I19" s="36">
        <f t="shared" si="1"/>
        <v>0</v>
      </c>
      <c r="J19" s="58">
        <f t="shared" si="2"/>
        <v>0</v>
      </c>
      <c r="K19" s="75">
        <f t="shared" si="3"/>
        <v>0</v>
      </c>
    </row>
    <row r="20" spans="1:11" ht="18" customHeight="1">
      <c r="A20" s="33">
        <f t="shared" si="4"/>
        <v>7</v>
      </c>
      <c r="B20" s="30" t="s">
        <v>154</v>
      </c>
      <c r="C20" s="30"/>
      <c r="D20" s="30" t="s">
        <v>155</v>
      </c>
      <c r="E20" s="48">
        <v>100</v>
      </c>
      <c r="F20" s="95"/>
      <c r="G20" s="96"/>
      <c r="H20" s="36">
        <f t="shared" si="0"/>
        <v>0</v>
      </c>
      <c r="I20" s="36">
        <f t="shared" si="1"/>
        <v>0</v>
      </c>
      <c r="J20" s="58">
        <f t="shared" si="2"/>
        <v>0</v>
      </c>
      <c r="K20" s="75">
        <f t="shared" si="3"/>
        <v>0</v>
      </c>
    </row>
    <row r="21" spans="1:11" ht="18" customHeight="1">
      <c r="A21" s="33">
        <f t="shared" si="4"/>
        <v>8</v>
      </c>
      <c r="B21" s="30" t="s">
        <v>156</v>
      </c>
      <c r="C21" s="30"/>
      <c r="D21" s="30" t="s">
        <v>157</v>
      </c>
      <c r="E21" s="48">
        <v>100</v>
      </c>
      <c r="F21" s="95"/>
      <c r="G21" s="96"/>
      <c r="H21" s="36">
        <f t="shared" si="0"/>
        <v>0</v>
      </c>
      <c r="I21" s="36">
        <f t="shared" si="1"/>
        <v>0</v>
      </c>
      <c r="J21" s="58">
        <f t="shared" si="2"/>
        <v>0</v>
      </c>
      <c r="K21" s="75">
        <f t="shared" si="3"/>
        <v>0</v>
      </c>
    </row>
    <row r="22" spans="1:11" ht="18" customHeight="1">
      <c r="A22" s="33">
        <f t="shared" si="4"/>
        <v>9</v>
      </c>
      <c r="B22" s="30" t="s">
        <v>158</v>
      </c>
      <c r="C22" s="30"/>
      <c r="D22" s="30" t="s">
        <v>159</v>
      </c>
      <c r="E22" s="48">
        <v>50</v>
      </c>
      <c r="F22" s="95"/>
      <c r="G22" s="96"/>
      <c r="H22" s="36">
        <f t="shared" si="0"/>
        <v>0</v>
      </c>
      <c r="I22" s="36">
        <f t="shared" si="1"/>
        <v>0</v>
      </c>
      <c r="J22" s="58">
        <f t="shared" si="2"/>
        <v>0</v>
      </c>
      <c r="K22" s="75">
        <f t="shared" si="3"/>
        <v>0</v>
      </c>
    </row>
    <row r="23" spans="1:11" ht="18" customHeight="1">
      <c r="A23" s="33">
        <f t="shared" si="4"/>
        <v>10</v>
      </c>
      <c r="B23" s="30" t="s">
        <v>15</v>
      </c>
      <c r="C23" s="30"/>
      <c r="D23" s="30" t="s">
        <v>16</v>
      </c>
      <c r="E23" s="48">
        <v>400</v>
      </c>
      <c r="F23" s="95"/>
      <c r="G23" s="96"/>
      <c r="H23" s="36">
        <f t="shared" si="0"/>
        <v>0</v>
      </c>
      <c r="I23" s="36">
        <f t="shared" si="1"/>
        <v>0</v>
      </c>
      <c r="J23" s="58">
        <f t="shared" si="2"/>
        <v>0</v>
      </c>
      <c r="K23" s="75">
        <f t="shared" si="3"/>
        <v>0</v>
      </c>
    </row>
    <row r="24" spans="1:11" ht="18" customHeight="1">
      <c r="A24" s="33">
        <f t="shared" si="4"/>
        <v>11</v>
      </c>
      <c r="B24" s="30" t="s">
        <v>17</v>
      </c>
      <c r="C24" s="30"/>
      <c r="D24" s="30" t="s">
        <v>18</v>
      </c>
      <c r="E24" s="48">
        <v>1500</v>
      </c>
      <c r="F24" s="95"/>
      <c r="G24" s="96"/>
      <c r="H24" s="36">
        <f>G24*K$6</f>
        <v>0</v>
      </c>
      <c r="I24" s="36">
        <f t="shared" si="1"/>
        <v>0</v>
      </c>
      <c r="J24" s="58">
        <f t="shared" si="2"/>
        <v>0</v>
      </c>
      <c r="K24" s="75">
        <f t="shared" si="3"/>
        <v>0</v>
      </c>
    </row>
    <row r="25" spans="1:11" ht="18" customHeight="1">
      <c r="A25" s="33">
        <f t="shared" si="4"/>
        <v>12</v>
      </c>
      <c r="B25" s="30" t="s">
        <v>19</v>
      </c>
      <c r="C25" s="30"/>
      <c r="D25" s="30" t="s">
        <v>20</v>
      </c>
      <c r="E25" s="48">
        <v>100</v>
      </c>
      <c r="F25" s="95"/>
      <c r="G25" s="96"/>
      <c r="H25" s="36">
        <f t="shared" si="0"/>
        <v>0</v>
      </c>
      <c r="I25" s="36">
        <f t="shared" si="1"/>
        <v>0</v>
      </c>
      <c r="J25" s="58">
        <f t="shared" si="2"/>
        <v>0</v>
      </c>
      <c r="K25" s="75">
        <f t="shared" si="3"/>
        <v>0</v>
      </c>
    </row>
    <row r="26" spans="1:11" ht="18" customHeight="1">
      <c r="A26" s="33">
        <f t="shared" si="4"/>
        <v>13</v>
      </c>
      <c r="B26" s="30" t="s">
        <v>21</v>
      </c>
      <c r="C26" s="30"/>
      <c r="D26" s="30" t="s">
        <v>22</v>
      </c>
      <c r="E26" s="48">
        <v>50</v>
      </c>
      <c r="F26" s="95"/>
      <c r="G26" s="96"/>
      <c r="H26" s="36">
        <f t="shared" si="0"/>
        <v>0</v>
      </c>
      <c r="I26" s="36">
        <f t="shared" si="1"/>
        <v>0</v>
      </c>
      <c r="J26" s="58">
        <f t="shared" si="2"/>
        <v>0</v>
      </c>
      <c r="K26" s="75">
        <f t="shared" si="3"/>
        <v>0</v>
      </c>
    </row>
    <row r="27" spans="1:11" ht="18" customHeight="1">
      <c r="A27" s="33">
        <f t="shared" si="4"/>
        <v>14</v>
      </c>
      <c r="B27" s="30" t="s">
        <v>23</v>
      </c>
      <c r="C27" s="30"/>
      <c r="D27" s="30" t="s">
        <v>24</v>
      </c>
      <c r="E27" s="48">
        <v>400</v>
      </c>
      <c r="F27" s="95"/>
      <c r="G27" s="96"/>
      <c r="H27" s="36">
        <f t="shared" si="0"/>
        <v>0</v>
      </c>
      <c r="I27" s="36">
        <f t="shared" si="1"/>
        <v>0</v>
      </c>
      <c r="J27" s="58">
        <f t="shared" si="2"/>
        <v>0</v>
      </c>
      <c r="K27" s="75">
        <f t="shared" si="3"/>
        <v>0</v>
      </c>
    </row>
    <row r="28" spans="1:11" ht="18" customHeight="1">
      <c r="A28" s="33">
        <f t="shared" si="4"/>
        <v>15</v>
      </c>
      <c r="B28" s="30" t="s">
        <v>25</v>
      </c>
      <c r="C28" s="30"/>
      <c r="D28" s="30" t="s">
        <v>26</v>
      </c>
      <c r="E28" s="48">
        <v>400</v>
      </c>
      <c r="F28" s="95"/>
      <c r="G28" s="96"/>
      <c r="H28" s="36">
        <f t="shared" si="0"/>
        <v>0</v>
      </c>
      <c r="I28" s="36">
        <f t="shared" si="1"/>
        <v>0</v>
      </c>
      <c r="J28" s="58">
        <f t="shared" si="2"/>
        <v>0</v>
      </c>
      <c r="K28" s="75">
        <f t="shared" si="3"/>
        <v>0</v>
      </c>
    </row>
    <row r="29" spans="1:11" ht="18" customHeight="1">
      <c r="A29" s="33">
        <f t="shared" si="4"/>
        <v>16</v>
      </c>
      <c r="B29" s="30" t="s">
        <v>27</v>
      </c>
      <c r="C29" s="30"/>
      <c r="D29" s="30" t="s">
        <v>28</v>
      </c>
      <c r="E29" s="48">
        <v>50</v>
      </c>
      <c r="F29" s="95"/>
      <c r="G29" s="96"/>
      <c r="H29" s="36">
        <f t="shared" si="0"/>
        <v>0</v>
      </c>
      <c r="I29" s="36">
        <f t="shared" si="1"/>
        <v>0</v>
      </c>
      <c r="J29" s="58">
        <f t="shared" si="2"/>
        <v>0</v>
      </c>
      <c r="K29" s="75">
        <f t="shared" si="3"/>
        <v>0</v>
      </c>
    </row>
    <row r="30" spans="1:11" ht="18" customHeight="1">
      <c r="A30" s="33">
        <f t="shared" si="4"/>
        <v>17</v>
      </c>
      <c r="B30" s="30" t="s">
        <v>29</v>
      </c>
      <c r="C30" s="30"/>
      <c r="D30" s="30" t="s">
        <v>30</v>
      </c>
      <c r="E30" s="48">
        <v>300</v>
      </c>
      <c r="F30" s="95"/>
      <c r="G30" s="96"/>
      <c r="H30" s="36">
        <f t="shared" si="0"/>
        <v>0</v>
      </c>
      <c r="I30" s="36">
        <f t="shared" si="1"/>
        <v>0</v>
      </c>
      <c r="J30" s="58">
        <f t="shared" si="2"/>
        <v>0</v>
      </c>
      <c r="K30" s="75">
        <f t="shared" si="3"/>
        <v>0</v>
      </c>
    </row>
    <row r="31" spans="1:11" ht="18" customHeight="1">
      <c r="A31" s="33">
        <f t="shared" si="4"/>
        <v>18</v>
      </c>
      <c r="B31" s="30" t="s">
        <v>31</v>
      </c>
      <c r="C31" s="30"/>
      <c r="D31" s="30" t="s">
        <v>32</v>
      </c>
      <c r="E31" s="48">
        <v>6500</v>
      </c>
      <c r="F31" s="95"/>
      <c r="G31" s="96"/>
      <c r="H31" s="36">
        <f t="shared" si="0"/>
        <v>0</v>
      </c>
      <c r="I31" s="36">
        <f t="shared" si="1"/>
        <v>0</v>
      </c>
      <c r="J31" s="58">
        <f t="shared" si="2"/>
        <v>0</v>
      </c>
      <c r="K31" s="75">
        <f t="shared" si="3"/>
        <v>0</v>
      </c>
    </row>
    <row r="32" spans="1:11" ht="18" customHeight="1">
      <c r="A32" s="33">
        <f t="shared" si="4"/>
        <v>19</v>
      </c>
      <c r="B32" s="30" t="s">
        <v>33</v>
      </c>
      <c r="C32" s="30"/>
      <c r="D32" s="30" t="s">
        <v>34</v>
      </c>
      <c r="E32" s="48">
        <v>8000</v>
      </c>
      <c r="F32" s="95"/>
      <c r="G32" s="96"/>
      <c r="H32" s="36">
        <f t="shared" si="0"/>
        <v>0</v>
      </c>
      <c r="I32" s="36">
        <f t="shared" si="1"/>
        <v>0</v>
      </c>
      <c r="J32" s="58">
        <f t="shared" si="2"/>
        <v>0</v>
      </c>
      <c r="K32" s="75">
        <f t="shared" si="3"/>
        <v>0</v>
      </c>
    </row>
    <row r="33" spans="1:11" ht="18" customHeight="1">
      <c r="A33" s="33">
        <f t="shared" si="4"/>
        <v>20</v>
      </c>
      <c r="B33" s="30" t="s">
        <v>35</v>
      </c>
      <c r="C33" s="30"/>
      <c r="D33" s="30" t="s">
        <v>36</v>
      </c>
      <c r="E33" s="48">
        <v>5000</v>
      </c>
      <c r="F33" s="95"/>
      <c r="G33" s="96"/>
      <c r="H33" s="36">
        <f t="shared" si="0"/>
        <v>0</v>
      </c>
      <c r="I33" s="36">
        <f t="shared" si="1"/>
        <v>0</v>
      </c>
      <c r="J33" s="58">
        <f t="shared" si="2"/>
        <v>0</v>
      </c>
      <c r="K33" s="75">
        <f t="shared" si="3"/>
        <v>0</v>
      </c>
    </row>
    <row r="34" spans="1:11" ht="18" customHeight="1">
      <c r="A34" s="33">
        <f t="shared" si="4"/>
        <v>21</v>
      </c>
      <c r="B34" s="30" t="s">
        <v>37</v>
      </c>
      <c r="C34" s="30"/>
      <c r="D34" s="30" t="s">
        <v>38</v>
      </c>
      <c r="E34" s="48">
        <v>2000</v>
      </c>
      <c r="F34" s="95"/>
      <c r="G34" s="96"/>
      <c r="H34" s="36">
        <f t="shared" si="0"/>
        <v>0</v>
      </c>
      <c r="I34" s="36">
        <f t="shared" si="1"/>
        <v>0</v>
      </c>
      <c r="J34" s="58">
        <f t="shared" si="2"/>
        <v>0</v>
      </c>
      <c r="K34" s="75">
        <f t="shared" si="3"/>
        <v>0</v>
      </c>
    </row>
    <row r="35" spans="1:11" ht="18" customHeight="1">
      <c r="A35" s="33">
        <f t="shared" si="4"/>
        <v>22</v>
      </c>
      <c r="B35" s="30" t="s">
        <v>39</v>
      </c>
      <c r="C35" s="30"/>
      <c r="D35" s="30" t="s">
        <v>40</v>
      </c>
      <c r="E35" s="48">
        <v>1500</v>
      </c>
      <c r="F35" s="95"/>
      <c r="G35" s="96"/>
      <c r="H35" s="36">
        <f t="shared" si="0"/>
        <v>0</v>
      </c>
      <c r="I35" s="36">
        <f t="shared" si="1"/>
        <v>0</v>
      </c>
      <c r="J35" s="58">
        <f t="shared" si="2"/>
        <v>0</v>
      </c>
      <c r="K35" s="75">
        <f t="shared" si="3"/>
        <v>0</v>
      </c>
    </row>
    <row r="36" spans="1:11" ht="18" customHeight="1">
      <c r="A36" s="33">
        <f t="shared" si="4"/>
        <v>23</v>
      </c>
      <c r="B36" s="30" t="s">
        <v>41</v>
      </c>
      <c r="C36" s="30"/>
      <c r="D36" s="30" t="s">
        <v>42</v>
      </c>
      <c r="E36" s="48">
        <v>800</v>
      </c>
      <c r="F36" s="95"/>
      <c r="G36" s="96"/>
      <c r="H36" s="36">
        <f t="shared" si="0"/>
        <v>0</v>
      </c>
      <c r="I36" s="36">
        <f t="shared" si="1"/>
        <v>0</v>
      </c>
      <c r="J36" s="58">
        <f t="shared" si="2"/>
        <v>0</v>
      </c>
      <c r="K36" s="75">
        <f t="shared" si="3"/>
        <v>0</v>
      </c>
    </row>
    <row r="37" spans="1:11" ht="18" customHeight="1">
      <c r="A37" s="33">
        <f t="shared" si="4"/>
        <v>24</v>
      </c>
      <c r="B37" s="30" t="s">
        <v>43</v>
      </c>
      <c r="C37" s="30"/>
      <c r="D37" s="30" t="s">
        <v>44</v>
      </c>
      <c r="E37" s="48">
        <v>200</v>
      </c>
      <c r="F37" s="95"/>
      <c r="G37" s="96"/>
      <c r="H37" s="36">
        <f t="shared" si="0"/>
        <v>0</v>
      </c>
      <c r="I37" s="36">
        <f t="shared" si="1"/>
        <v>0</v>
      </c>
      <c r="J37" s="58">
        <f t="shared" si="2"/>
        <v>0</v>
      </c>
      <c r="K37" s="75">
        <f t="shared" si="3"/>
        <v>0</v>
      </c>
    </row>
    <row r="38" spans="1:11" ht="18" customHeight="1">
      <c r="A38" s="33">
        <f t="shared" si="4"/>
        <v>25</v>
      </c>
      <c r="B38" s="30" t="s">
        <v>45</v>
      </c>
      <c r="C38" s="30"/>
      <c r="D38" s="30" t="s">
        <v>46</v>
      </c>
      <c r="E38" s="48">
        <v>100</v>
      </c>
      <c r="F38" s="95"/>
      <c r="G38" s="96"/>
      <c r="H38" s="36">
        <f t="shared" si="0"/>
        <v>0</v>
      </c>
      <c r="I38" s="36">
        <f t="shared" si="1"/>
        <v>0</v>
      </c>
      <c r="J38" s="58">
        <f t="shared" si="2"/>
        <v>0</v>
      </c>
      <c r="K38" s="75">
        <f t="shared" si="3"/>
        <v>0</v>
      </c>
    </row>
    <row r="39" spans="1:11" ht="18" customHeight="1">
      <c r="A39" s="33">
        <f t="shared" si="4"/>
        <v>26</v>
      </c>
      <c r="B39" s="30" t="s">
        <v>47</v>
      </c>
      <c r="C39" s="30"/>
      <c r="D39" s="30" t="s">
        <v>48</v>
      </c>
      <c r="E39" s="48">
        <v>100</v>
      </c>
      <c r="F39" s="95"/>
      <c r="G39" s="96"/>
      <c r="H39" s="36">
        <f t="shared" si="0"/>
        <v>0</v>
      </c>
      <c r="I39" s="36">
        <f t="shared" si="1"/>
        <v>0</v>
      </c>
      <c r="J39" s="58">
        <f t="shared" si="2"/>
        <v>0</v>
      </c>
      <c r="K39" s="75">
        <f t="shared" si="3"/>
        <v>0</v>
      </c>
    </row>
    <row r="40" spans="1:11" ht="18" customHeight="1">
      <c r="A40" s="33">
        <f t="shared" si="4"/>
        <v>27</v>
      </c>
      <c r="B40" s="30" t="s">
        <v>49</v>
      </c>
      <c r="C40" s="30"/>
      <c r="D40" s="30" t="s">
        <v>50</v>
      </c>
      <c r="E40" s="48">
        <v>3500</v>
      </c>
      <c r="F40" s="95"/>
      <c r="G40" s="96"/>
      <c r="H40" s="36">
        <f t="shared" si="0"/>
        <v>0</v>
      </c>
      <c r="I40" s="36">
        <f t="shared" si="1"/>
        <v>0</v>
      </c>
      <c r="J40" s="58">
        <f t="shared" si="2"/>
        <v>0</v>
      </c>
      <c r="K40" s="75">
        <f t="shared" si="3"/>
        <v>0</v>
      </c>
    </row>
    <row r="41" spans="1:11" ht="18" customHeight="1">
      <c r="A41" s="33">
        <f t="shared" si="4"/>
        <v>28</v>
      </c>
      <c r="B41" s="30" t="s">
        <v>51</v>
      </c>
      <c r="C41" s="30"/>
      <c r="D41" s="30" t="s">
        <v>52</v>
      </c>
      <c r="E41" s="48">
        <v>300</v>
      </c>
      <c r="F41" s="95"/>
      <c r="G41" s="96"/>
      <c r="H41" s="36">
        <f t="shared" si="0"/>
        <v>0</v>
      </c>
      <c r="I41" s="36">
        <f t="shared" si="1"/>
        <v>0</v>
      </c>
      <c r="J41" s="58">
        <f t="shared" si="2"/>
        <v>0</v>
      </c>
      <c r="K41" s="75">
        <f t="shared" si="3"/>
        <v>0</v>
      </c>
    </row>
    <row r="42" spans="1:11" ht="18" customHeight="1">
      <c r="A42" s="33">
        <f t="shared" si="4"/>
        <v>29</v>
      </c>
      <c r="B42" s="30" t="s">
        <v>53</v>
      </c>
      <c r="C42" s="30"/>
      <c r="D42" s="30" t="s">
        <v>54</v>
      </c>
      <c r="E42" s="48">
        <v>500</v>
      </c>
      <c r="F42" s="95"/>
      <c r="G42" s="96"/>
      <c r="H42" s="36">
        <f t="shared" si="0"/>
        <v>0</v>
      </c>
      <c r="I42" s="36">
        <f t="shared" si="1"/>
        <v>0</v>
      </c>
      <c r="J42" s="58">
        <f t="shared" si="2"/>
        <v>0</v>
      </c>
      <c r="K42" s="75">
        <f t="shared" si="3"/>
        <v>0</v>
      </c>
    </row>
    <row r="43" spans="1:11" ht="18" customHeight="1">
      <c r="A43" s="33">
        <f t="shared" si="4"/>
        <v>30</v>
      </c>
      <c r="B43" s="30" t="s">
        <v>55</v>
      </c>
      <c r="C43" s="30"/>
      <c r="D43" s="30" t="s">
        <v>56</v>
      </c>
      <c r="E43" s="48">
        <v>50</v>
      </c>
      <c r="F43" s="95"/>
      <c r="G43" s="96"/>
      <c r="H43" s="36">
        <f t="shared" si="0"/>
        <v>0</v>
      </c>
      <c r="I43" s="36">
        <f t="shared" si="1"/>
        <v>0</v>
      </c>
      <c r="J43" s="58">
        <f t="shared" si="2"/>
        <v>0</v>
      </c>
      <c r="K43" s="75">
        <f t="shared" si="3"/>
        <v>0</v>
      </c>
    </row>
    <row r="44" spans="1:11" ht="18" customHeight="1">
      <c r="A44" s="33">
        <f t="shared" si="4"/>
        <v>31</v>
      </c>
      <c r="B44" s="30" t="s">
        <v>57</v>
      </c>
      <c r="C44" s="30"/>
      <c r="D44" s="30" t="s">
        <v>58</v>
      </c>
      <c r="E44" s="48">
        <v>200</v>
      </c>
      <c r="F44" s="95"/>
      <c r="G44" s="96"/>
      <c r="H44" s="36">
        <f t="shared" si="0"/>
        <v>0</v>
      </c>
      <c r="I44" s="36">
        <f t="shared" si="1"/>
        <v>0</v>
      </c>
      <c r="J44" s="58">
        <f t="shared" si="2"/>
        <v>0</v>
      </c>
      <c r="K44" s="75">
        <f t="shared" si="3"/>
        <v>0</v>
      </c>
    </row>
    <row r="45" spans="1:11" ht="18" customHeight="1">
      <c r="A45" s="33">
        <f t="shared" si="4"/>
        <v>32</v>
      </c>
      <c r="B45" s="30" t="s">
        <v>59</v>
      </c>
      <c r="C45" s="30"/>
      <c r="D45" s="30" t="s">
        <v>60</v>
      </c>
      <c r="E45" s="48">
        <v>400</v>
      </c>
      <c r="F45" s="95"/>
      <c r="G45" s="96"/>
      <c r="H45" s="36">
        <f t="shared" si="0"/>
        <v>0</v>
      </c>
      <c r="I45" s="36">
        <f t="shared" si="1"/>
        <v>0</v>
      </c>
      <c r="J45" s="58">
        <f t="shared" si="2"/>
        <v>0</v>
      </c>
      <c r="K45" s="75">
        <f t="shared" si="3"/>
        <v>0</v>
      </c>
    </row>
    <row r="46" spans="1:11" ht="18" customHeight="1">
      <c r="A46" s="33">
        <f t="shared" si="4"/>
        <v>33</v>
      </c>
      <c r="B46" s="30" t="s">
        <v>61</v>
      </c>
      <c r="C46" s="30"/>
      <c r="D46" s="30" t="s">
        <v>62</v>
      </c>
      <c r="E46" s="48">
        <v>100</v>
      </c>
      <c r="F46" s="95"/>
      <c r="G46" s="96"/>
      <c r="H46" s="36">
        <f t="shared" si="0"/>
        <v>0</v>
      </c>
      <c r="I46" s="36">
        <f t="shared" si="1"/>
        <v>0</v>
      </c>
      <c r="J46" s="58">
        <f t="shared" si="2"/>
        <v>0</v>
      </c>
      <c r="K46" s="75">
        <f t="shared" si="3"/>
        <v>0</v>
      </c>
    </row>
    <row r="47" spans="1:11" ht="18" customHeight="1">
      <c r="A47" s="33">
        <f t="shared" si="4"/>
        <v>34</v>
      </c>
      <c r="B47" s="30" t="s">
        <v>63</v>
      </c>
      <c r="C47" s="30"/>
      <c r="D47" s="30" t="s">
        <v>64</v>
      </c>
      <c r="E47" s="48">
        <v>300</v>
      </c>
      <c r="F47" s="95"/>
      <c r="G47" s="96"/>
      <c r="H47" s="36">
        <f t="shared" si="0"/>
        <v>0</v>
      </c>
      <c r="I47" s="36">
        <f t="shared" si="1"/>
        <v>0</v>
      </c>
      <c r="J47" s="58">
        <f t="shared" si="2"/>
        <v>0</v>
      </c>
      <c r="K47" s="75">
        <f t="shared" si="3"/>
        <v>0</v>
      </c>
    </row>
    <row r="48" spans="1:11" ht="18" customHeight="1">
      <c r="A48" s="33">
        <f t="shared" si="4"/>
        <v>35</v>
      </c>
      <c r="B48" s="30" t="s">
        <v>65</v>
      </c>
      <c r="C48" s="30"/>
      <c r="D48" s="30" t="s">
        <v>66</v>
      </c>
      <c r="E48" s="48">
        <v>100</v>
      </c>
      <c r="F48" s="95"/>
      <c r="G48" s="96"/>
      <c r="H48" s="36">
        <f t="shared" si="0"/>
        <v>0</v>
      </c>
      <c r="I48" s="36">
        <f t="shared" si="1"/>
        <v>0</v>
      </c>
      <c r="J48" s="58">
        <f t="shared" si="2"/>
        <v>0</v>
      </c>
      <c r="K48" s="75">
        <f t="shared" si="3"/>
        <v>0</v>
      </c>
    </row>
    <row r="49" spans="1:11" ht="18" customHeight="1">
      <c r="A49" s="33">
        <f t="shared" si="4"/>
        <v>36</v>
      </c>
      <c r="B49" s="30" t="s">
        <v>67</v>
      </c>
      <c r="C49" s="30"/>
      <c r="D49" s="30" t="s">
        <v>68</v>
      </c>
      <c r="E49" s="48">
        <v>100</v>
      </c>
      <c r="F49" s="95"/>
      <c r="G49" s="96"/>
      <c r="H49" s="36">
        <f t="shared" si="0"/>
        <v>0</v>
      </c>
      <c r="I49" s="36">
        <f t="shared" si="1"/>
        <v>0</v>
      </c>
      <c r="J49" s="58">
        <f t="shared" si="2"/>
        <v>0</v>
      </c>
      <c r="K49" s="75">
        <f t="shared" si="3"/>
        <v>0</v>
      </c>
    </row>
    <row r="50" spans="1:11" ht="18" customHeight="1">
      <c r="A50" s="33">
        <f t="shared" si="4"/>
        <v>37</v>
      </c>
      <c r="B50" s="30" t="s">
        <v>69</v>
      </c>
      <c r="C50" s="30"/>
      <c r="D50" s="30" t="s">
        <v>70</v>
      </c>
      <c r="E50" s="48">
        <v>200</v>
      </c>
      <c r="F50" s="95"/>
      <c r="G50" s="96"/>
      <c r="H50" s="36">
        <f>G50*K$6</f>
        <v>0</v>
      </c>
      <c r="I50" s="36">
        <f t="shared" si="1"/>
        <v>0</v>
      </c>
      <c r="J50" s="58">
        <f t="shared" si="2"/>
        <v>0</v>
      </c>
      <c r="K50" s="75">
        <f t="shared" si="3"/>
        <v>0</v>
      </c>
    </row>
    <row r="51" spans="1:11" ht="18" customHeight="1">
      <c r="A51" s="33">
        <f t="shared" si="4"/>
        <v>38</v>
      </c>
      <c r="B51" s="30" t="s">
        <v>71</v>
      </c>
      <c r="C51" s="30"/>
      <c r="D51" s="30" t="s">
        <v>72</v>
      </c>
      <c r="E51" s="48">
        <v>200</v>
      </c>
      <c r="F51" s="95"/>
      <c r="G51" s="96"/>
      <c r="H51" s="36">
        <f t="shared" si="0"/>
        <v>0</v>
      </c>
      <c r="I51" s="36">
        <f t="shared" si="1"/>
        <v>0</v>
      </c>
      <c r="J51" s="58">
        <f t="shared" si="2"/>
        <v>0</v>
      </c>
      <c r="K51" s="75">
        <f t="shared" si="3"/>
        <v>0</v>
      </c>
    </row>
    <row r="52" spans="1:11" ht="18" customHeight="1">
      <c r="A52" s="33">
        <f t="shared" si="4"/>
        <v>39</v>
      </c>
      <c r="B52" s="30" t="s">
        <v>73</v>
      </c>
      <c r="C52" s="30"/>
      <c r="D52" s="30" t="s">
        <v>74</v>
      </c>
      <c r="E52" s="48">
        <v>11000</v>
      </c>
      <c r="F52" s="95"/>
      <c r="G52" s="96"/>
      <c r="H52" s="36">
        <f t="shared" si="0"/>
        <v>0</v>
      </c>
      <c r="I52" s="36">
        <f t="shared" si="1"/>
        <v>0</v>
      </c>
      <c r="J52" s="58">
        <f t="shared" si="2"/>
        <v>0</v>
      </c>
      <c r="K52" s="75">
        <f t="shared" si="3"/>
        <v>0</v>
      </c>
    </row>
    <row r="53" spans="1:11" ht="18" customHeight="1">
      <c r="A53" s="33">
        <f t="shared" si="4"/>
        <v>40</v>
      </c>
      <c r="B53" s="30" t="s">
        <v>75</v>
      </c>
      <c r="C53" s="30"/>
      <c r="D53" s="30" t="s">
        <v>76</v>
      </c>
      <c r="E53" s="48">
        <v>250</v>
      </c>
      <c r="F53" s="95"/>
      <c r="G53" s="96"/>
      <c r="H53" s="36">
        <f t="shared" si="0"/>
        <v>0</v>
      </c>
      <c r="I53" s="36">
        <f t="shared" si="1"/>
        <v>0</v>
      </c>
      <c r="J53" s="58">
        <f t="shared" si="2"/>
        <v>0</v>
      </c>
      <c r="K53" s="75">
        <f t="shared" si="3"/>
        <v>0</v>
      </c>
    </row>
    <row r="54" spans="1:11" ht="18" customHeight="1">
      <c r="A54" s="33">
        <f t="shared" si="4"/>
        <v>41</v>
      </c>
      <c r="B54" s="30" t="s">
        <v>77</v>
      </c>
      <c r="C54" s="30"/>
      <c r="D54" s="30" t="s">
        <v>78</v>
      </c>
      <c r="E54" s="48">
        <v>150</v>
      </c>
      <c r="F54" s="95"/>
      <c r="G54" s="96"/>
      <c r="H54" s="36">
        <f t="shared" si="0"/>
        <v>0</v>
      </c>
      <c r="I54" s="36">
        <f t="shared" si="1"/>
        <v>0</v>
      </c>
      <c r="J54" s="58">
        <f t="shared" si="2"/>
        <v>0</v>
      </c>
      <c r="K54" s="75">
        <f t="shared" si="3"/>
        <v>0</v>
      </c>
    </row>
    <row r="55" spans="1:11" ht="18" customHeight="1">
      <c r="A55" s="33">
        <f t="shared" si="4"/>
        <v>42</v>
      </c>
      <c r="B55" s="30" t="s">
        <v>79</v>
      </c>
      <c r="C55" s="30"/>
      <c r="D55" s="30" t="s">
        <v>80</v>
      </c>
      <c r="E55" s="48">
        <v>100</v>
      </c>
      <c r="F55" s="95"/>
      <c r="G55" s="96"/>
      <c r="H55" s="36">
        <f t="shared" si="0"/>
        <v>0</v>
      </c>
      <c r="I55" s="36">
        <f t="shared" si="1"/>
        <v>0</v>
      </c>
      <c r="J55" s="58">
        <f t="shared" si="2"/>
        <v>0</v>
      </c>
      <c r="K55" s="75">
        <f t="shared" si="3"/>
        <v>0</v>
      </c>
    </row>
    <row r="56" spans="1:11" ht="18" customHeight="1">
      <c r="A56" s="33">
        <f t="shared" si="4"/>
        <v>43</v>
      </c>
      <c r="B56" s="30" t="s">
        <v>81</v>
      </c>
      <c r="C56" s="30"/>
      <c r="D56" s="30" t="s">
        <v>82</v>
      </c>
      <c r="E56" s="48">
        <v>600</v>
      </c>
      <c r="F56" s="95"/>
      <c r="G56" s="96"/>
      <c r="H56" s="36">
        <f t="shared" si="0"/>
        <v>0</v>
      </c>
      <c r="I56" s="36">
        <f t="shared" si="1"/>
        <v>0</v>
      </c>
      <c r="J56" s="58">
        <f t="shared" si="2"/>
        <v>0</v>
      </c>
      <c r="K56" s="75">
        <f t="shared" si="3"/>
        <v>0</v>
      </c>
    </row>
    <row r="57" spans="1:11" ht="18" customHeight="1">
      <c r="A57" s="33">
        <f t="shared" si="4"/>
        <v>44</v>
      </c>
      <c r="B57" s="30" t="s">
        <v>83</v>
      </c>
      <c r="C57" s="30"/>
      <c r="D57" s="30" t="s">
        <v>84</v>
      </c>
      <c r="E57" s="48">
        <v>100</v>
      </c>
      <c r="F57" s="95"/>
      <c r="G57" s="96"/>
      <c r="H57" s="36">
        <f t="shared" si="0"/>
        <v>0</v>
      </c>
      <c r="I57" s="36">
        <f t="shared" si="1"/>
        <v>0</v>
      </c>
      <c r="J57" s="58">
        <f t="shared" si="2"/>
        <v>0</v>
      </c>
      <c r="K57" s="75">
        <f t="shared" si="3"/>
        <v>0</v>
      </c>
    </row>
    <row r="58" spans="1:11" ht="18" customHeight="1">
      <c r="A58" s="33">
        <f t="shared" si="4"/>
        <v>45</v>
      </c>
      <c r="B58" s="30" t="s">
        <v>85</v>
      </c>
      <c r="C58" s="30"/>
      <c r="D58" s="30" t="s">
        <v>86</v>
      </c>
      <c r="E58" s="48">
        <v>100</v>
      </c>
      <c r="F58" s="95"/>
      <c r="G58" s="96"/>
      <c r="H58" s="36">
        <f t="shared" si="0"/>
        <v>0</v>
      </c>
      <c r="I58" s="36">
        <f t="shared" si="1"/>
        <v>0</v>
      </c>
      <c r="J58" s="58">
        <f t="shared" si="2"/>
        <v>0</v>
      </c>
      <c r="K58" s="75">
        <f t="shared" si="3"/>
        <v>0</v>
      </c>
    </row>
    <row r="59" spans="1:11" ht="18" customHeight="1">
      <c r="A59" s="33">
        <f t="shared" si="4"/>
        <v>46</v>
      </c>
      <c r="B59" s="30" t="s">
        <v>87</v>
      </c>
      <c r="C59" s="30"/>
      <c r="D59" s="30" t="s">
        <v>88</v>
      </c>
      <c r="E59" s="48">
        <v>200</v>
      </c>
      <c r="F59" s="95"/>
      <c r="G59" s="96"/>
      <c r="H59" s="36">
        <f t="shared" si="0"/>
        <v>0</v>
      </c>
      <c r="I59" s="36">
        <f t="shared" si="1"/>
        <v>0</v>
      </c>
      <c r="J59" s="58">
        <f t="shared" si="2"/>
        <v>0</v>
      </c>
      <c r="K59" s="75">
        <f t="shared" si="3"/>
        <v>0</v>
      </c>
    </row>
    <row r="60" spans="1:11" ht="18" customHeight="1">
      <c r="A60" s="33">
        <f t="shared" si="4"/>
        <v>47</v>
      </c>
      <c r="B60" s="30" t="s">
        <v>89</v>
      </c>
      <c r="C60" s="30"/>
      <c r="D60" s="30" t="s">
        <v>90</v>
      </c>
      <c r="E60" s="48">
        <v>100</v>
      </c>
      <c r="F60" s="95"/>
      <c r="G60" s="96"/>
      <c r="H60" s="36">
        <f>G60*K$6</f>
        <v>0</v>
      </c>
      <c r="I60" s="36">
        <f t="shared" si="1"/>
        <v>0</v>
      </c>
      <c r="J60" s="58">
        <f t="shared" si="2"/>
        <v>0</v>
      </c>
      <c r="K60" s="75">
        <f t="shared" si="3"/>
        <v>0</v>
      </c>
    </row>
    <row r="61" spans="1:11" ht="18" customHeight="1">
      <c r="A61" s="33">
        <f t="shared" si="4"/>
        <v>48</v>
      </c>
      <c r="B61" s="30" t="s">
        <v>91</v>
      </c>
      <c r="C61" s="30"/>
      <c r="D61" s="30" t="s">
        <v>92</v>
      </c>
      <c r="E61" s="48">
        <v>100</v>
      </c>
      <c r="F61" s="95"/>
      <c r="G61" s="96"/>
      <c r="H61" s="36">
        <f t="shared" si="0"/>
        <v>0</v>
      </c>
      <c r="I61" s="36">
        <f t="shared" si="1"/>
        <v>0</v>
      </c>
      <c r="J61" s="58">
        <f t="shared" si="2"/>
        <v>0</v>
      </c>
      <c r="K61" s="75">
        <f t="shared" si="3"/>
        <v>0</v>
      </c>
    </row>
    <row r="62" spans="1:11" ht="18" customHeight="1">
      <c r="A62" s="33">
        <f t="shared" si="4"/>
        <v>49</v>
      </c>
      <c r="B62" s="30" t="s">
        <v>93</v>
      </c>
      <c r="C62" s="30"/>
      <c r="D62" s="30" t="s">
        <v>94</v>
      </c>
      <c r="E62" s="48">
        <v>400</v>
      </c>
      <c r="F62" s="95"/>
      <c r="G62" s="96"/>
      <c r="H62" s="36">
        <f t="shared" si="0"/>
        <v>0</v>
      </c>
      <c r="I62" s="36">
        <f t="shared" si="1"/>
        <v>0</v>
      </c>
      <c r="J62" s="58">
        <f t="shared" si="2"/>
        <v>0</v>
      </c>
      <c r="K62" s="75">
        <f t="shared" si="3"/>
        <v>0</v>
      </c>
    </row>
    <row r="63" spans="1:11" ht="18" customHeight="1">
      <c r="A63" s="33">
        <f t="shared" si="4"/>
        <v>50</v>
      </c>
      <c r="B63" s="30" t="s">
        <v>95</v>
      </c>
      <c r="C63" s="30"/>
      <c r="D63" s="30" t="s">
        <v>95</v>
      </c>
      <c r="E63" s="48">
        <v>200</v>
      </c>
      <c r="F63" s="95"/>
      <c r="G63" s="96"/>
      <c r="H63" s="36">
        <f t="shared" si="0"/>
        <v>0</v>
      </c>
      <c r="I63" s="36">
        <f t="shared" si="1"/>
        <v>0</v>
      </c>
      <c r="J63" s="58">
        <f t="shared" si="2"/>
        <v>0</v>
      </c>
      <c r="K63" s="75">
        <f t="shared" si="3"/>
        <v>0</v>
      </c>
    </row>
    <row r="64" spans="1:11" ht="18" customHeight="1">
      <c r="A64" s="33">
        <f t="shared" si="4"/>
        <v>51</v>
      </c>
      <c r="B64" s="30" t="s">
        <v>96</v>
      </c>
      <c r="C64" s="30"/>
      <c r="D64" s="30" t="s">
        <v>96</v>
      </c>
      <c r="E64" s="48">
        <v>100</v>
      </c>
      <c r="F64" s="95"/>
      <c r="G64" s="96"/>
      <c r="H64" s="36">
        <f t="shared" si="0"/>
        <v>0</v>
      </c>
      <c r="I64" s="36">
        <f t="shared" si="1"/>
        <v>0</v>
      </c>
      <c r="J64" s="58">
        <f t="shared" si="2"/>
        <v>0</v>
      </c>
      <c r="K64" s="75">
        <f t="shared" si="3"/>
        <v>0</v>
      </c>
    </row>
    <row r="65" spans="1:11" ht="18" customHeight="1">
      <c r="A65" s="33">
        <f t="shared" si="4"/>
        <v>52</v>
      </c>
      <c r="B65" s="30" t="s">
        <v>97</v>
      </c>
      <c r="C65" s="30"/>
      <c r="D65" s="30" t="s">
        <v>97</v>
      </c>
      <c r="E65" s="48">
        <v>100</v>
      </c>
      <c r="F65" s="95"/>
      <c r="G65" s="96"/>
      <c r="H65" s="36">
        <f t="shared" si="0"/>
        <v>0</v>
      </c>
      <c r="I65" s="36">
        <f t="shared" si="1"/>
        <v>0</v>
      </c>
      <c r="J65" s="58">
        <f t="shared" si="2"/>
        <v>0</v>
      </c>
      <c r="K65" s="75">
        <f t="shared" si="3"/>
        <v>0</v>
      </c>
    </row>
    <row r="66" spans="1:11" ht="18" customHeight="1">
      <c r="A66" s="33">
        <f t="shared" si="4"/>
        <v>53</v>
      </c>
      <c r="B66" s="30" t="s">
        <v>98</v>
      </c>
      <c r="C66" s="30"/>
      <c r="D66" s="30" t="s">
        <v>98</v>
      </c>
      <c r="E66" s="48">
        <v>100</v>
      </c>
      <c r="F66" s="95"/>
      <c r="G66" s="96"/>
      <c r="H66" s="36">
        <f t="shared" si="0"/>
        <v>0</v>
      </c>
      <c r="I66" s="36">
        <f t="shared" si="1"/>
        <v>0</v>
      </c>
      <c r="J66" s="58">
        <f t="shared" si="2"/>
        <v>0</v>
      </c>
      <c r="K66" s="75">
        <f t="shared" si="3"/>
        <v>0</v>
      </c>
    </row>
    <row r="67" spans="1:11" ht="18" customHeight="1">
      <c r="A67" s="33">
        <f t="shared" si="4"/>
        <v>54</v>
      </c>
      <c r="B67" s="30" t="s">
        <v>99</v>
      </c>
      <c r="C67" s="30"/>
      <c r="D67" s="30" t="s">
        <v>99</v>
      </c>
      <c r="E67" s="48">
        <v>100</v>
      </c>
      <c r="F67" s="95"/>
      <c r="G67" s="96"/>
      <c r="H67" s="36">
        <f t="shared" si="0"/>
        <v>0</v>
      </c>
      <c r="I67" s="36">
        <f t="shared" si="1"/>
        <v>0</v>
      </c>
      <c r="J67" s="58">
        <f t="shared" si="2"/>
        <v>0</v>
      </c>
      <c r="K67" s="75">
        <f t="shared" si="3"/>
        <v>0</v>
      </c>
    </row>
    <row r="68" spans="1:11" ht="18" customHeight="1">
      <c r="A68" s="33">
        <f t="shared" si="4"/>
        <v>55</v>
      </c>
      <c r="B68" s="30" t="s">
        <v>100</v>
      </c>
      <c r="C68" s="30"/>
      <c r="D68" s="30" t="s">
        <v>101</v>
      </c>
      <c r="E68" s="48">
        <v>50</v>
      </c>
      <c r="F68" s="95"/>
      <c r="G68" s="96"/>
      <c r="H68" s="36">
        <f t="shared" si="0"/>
        <v>0</v>
      </c>
      <c r="I68" s="36">
        <f t="shared" si="1"/>
        <v>0</v>
      </c>
      <c r="J68" s="58">
        <f t="shared" si="2"/>
        <v>0</v>
      </c>
      <c r="K68" s="75">
        <f t="shared" si="3"/>
        <v>0</v>
      </c>
    </row>
    <row r="69" spans="1:11" ht="18" customHeight="1">
      <c r="A69" s="33">
        <f t="shared" si="4"/>
        <v>56</v>
      </c>
      <c r="B69" s="30" t="s">
        <v>102</v>
      </c>
      <c r="C69" s="30"/>
      <c r="D69" s="30" t="s">
        <v>103</v>
      </c>
      <c r="E69" s="48">
        <v>50</v>
      </c>
      <c r="F69" s="95"/>
      <c r="G69" s="96"/>
      <c r="H69" s="36">
        <f t="shared" si="0"/>
        <v>0</v>
      </c>
      <c r="I69" s="36">
        <f t="shared" si="1"/>
        <v>0</v>
      </c>
      <c r="J69" s="58">
        <f t="shared" si="2"/>
        <v>0</v>
      </c>
      <c r="K69" s="75">
        <f t="shared" si="3"/>
        <v>0</v>
      </c>
    </row>
    <row r="70" spans="1:11" ht="18" customHeight="1" thickBot="1">
      <c r="A70" s="34">
        <f t="shared" si="4"/>
        <v>57</v>
      </c>
      <c r="B70" s="35" t="s">
        <v>104</v>
      </c>
      <c r="C70" s="35"/>
      <c r="D70" s="35" t="s">
        <v>105</v>
      </c>
      <c r="E70" s="49">
        <v>100</v>
      </c>
      <c r="F70" s="97"/>
      <c r="G70" s="98"/>
      <c r="H70" s="43">
        <f t="shared" si="0"/>
        <v>0</v>
      </c>
      <c r="I70" s="36">
        <f t="shared" si="1"/>
        <v>0</v>
      </c>
      <c r="J70" s="58">
        <f t="shared" si="2"/>
        <v>0</v>
      </c>
      <c r="K70" s="75">
        <f t="shared" si="3"/>
        <v>0</v>
      </c>
    </row>
    <row r="71" spans="2:11" ht="21.75" customHeight="1" thickBot="1">
      <c r="B71" s="21"/>
      <c r="C71" s="21"/>
      <c r="D71" s="21"/>
      <c r="E71" s="22"/>
      <c r="F71" s="23"/>
      <c r="G71" s="23"/>
      <c r="H71" s="23"/>
      <c r="I71" s="42"/>
      <c r="J71" s="81" t="s">
        <v>140</v>
      </c>
      <c r="K71" s="76">
        <f>SUM(K14:K70)</f>
        <v>0</v>
      </c>
    </row>
    <row r="72" ht="15" customHeight="1" thickBot="1">
      <c r="J72" s="82" t="s">
        <v>141</v>
      </c>
    </row>
    <row r="73" spans="2:8" ht="13.5" thickBot="1">
      <c r="B73" s="25" t="s">
        <v>3</v>
      </c>
      <c r="C73" s="27" t="s">
        <v>9</v>
      </c>
      <c r="D73" s="27"/>
      <c r="E73" s="27"/>
      <c r="F73" s="2"/>
      <c r="G73" s="2"/>
      <c r="H73" s="2"/>
    </row>
    <row r="74" spans="2:10" ht="12.75">
      <c r="B74" s="3"/>
      <c r="C74" s="27" t="s">
        <v>10</v>
      </c>
      <c r="D74" s="27"/>
      <c r="E74" s="24"/>
      <c r="F74" s="24"/>
      <c r="G74" s="3"/>
      <c r="H74" s="3"/>
      <c r="I74" s="3"/>
      <c r="J74" s="3"/>
    </row>
    <row r="75" spans="2:10" ht="7.5" customHeight="1">
      <c r="B75" s="3"/>
      <c r="C75" s="27"/>
      <c r="D75" s="27"/>
      <c r="E75" s="24"/>
      <c r="F75" s="24"/>
      <c r="G75" s="3"/>
      <c r="H75" s="3"/>
      <c r="I75" s="3"/>
      <c r="J75" s="3"/>
    </row>
    <row r="76" spans="2:10" ht="9.75" customHeight="1" thickBot="1">
      <c r="B76" s="3"/>
      <c r="C76" s="27"/>
      <c r="D76" s="27"/>
      <c r="E76" s="24"/>
      <c r="F76" s="24"/>
      <c r="G76" s="3"/>
      <c r="H76" s="3"/>
      <c r="I76" s="3"/>
      <c r="J76" s="3"/>
    </row>
    <row r="77" spans="2:11" ht="13.5" thickBot="1">
      <c r="B77" s="50" t="s">
        <v>107</v>
      </c>
      <c r="C77" s="53" t="s">
        <v>123</v>
      </c>
      <c r="D77" s="27"/>
      <c r="E77" s="24"/>
      <c r="F77" s="24"/>
      <c r="G77" s="3"/>
      <c r="H77" s="3"/>
      <c r="I77" s="3"/>
      <c r="J77" s="3"/>
      <c r="K77" s="8"/>
    </row>
    <row r="78" spans="2:11" ht="12.75">
      <c r="B78" s="54"/>
      <c r="C78" s="53" t="s">
        <v>126</v>
      </c>
      <c r="D78" s="27"/>
      <c r="E78" s="24"/>
      <c r="F78" s="24"/>
      <c r="G78" s="3"/>
      <c r="H78" s="3"/>
      <c r="I78" s="3"/>
      <c r="J78" s="3"/>
      <c r="K78" s="8"/>
    </row>
    <row r="79" spans="2:11" ht="9" customHeight="1" thickBot="1">
      <c r="B79" s="26"/>
      <c r="C79" s="28"/>
      <c r="D79" s="27"/>
      <c r="E79" s="24"/>
      <c r="F79" s="24"/>
      <c r="G79" s="3"/>
      <c r="H79" s="3"/>
      <c r="I79" s="3"/>
      <c r="J79" s="3"/>
      <c r="K79" s="8"/>
    </row>
    <row r="80" spans="2:11" ht="13.5" thickBot="1">
      <c r="B80" s="50" t="s">
        <v>4</v>
      </c>
      <c r="C80" s="53" t="s">
        <v>124</v>
      </c>
      <c r="D80" s="27"/>
      <c r="E80" s="24"/>
      <c r="F80" s="24"/>
      <c r="G80" s="3"/>
      <c r="H80" s="3"/>
      <c r="I80" s="3"/>
      <c r="J80" s="3"/>
      <c r="K80" s="8"/>
    </row>
    <row r="81" spans="2:11" ht="12.75">
      <c r="B81" s="54"/>
      <c r="C81" s="53" t="s">
        <v>125</v>
      </c>
      <c r="D81" s="27"/>
      <c r="E81" s="24"/>
      <c r="F81" s="24"/>
      <c r="G81" s="3"/>
      <c r="H81" s="3"/>
      <c r="I81" s="3"/>
      <c r="J81" s="3"/>
      <c r="K81" s="8"/>
    </row>
    <row r="82" spans="2:10" ht="9.75" customHeight="1" thickBot="1">
      <c r="B82" s="3"/>
      <c r="C82" s="27"/>
      <c r="D82" s="27"/>
      <c r="E82" s="27"/>
      <c r="F82" s="27"/>
      <c r="G82" s="2"/>
      <c r="H82" s="2"/>
      <c r="I82" s="2"/>
      <c r="J82" s="2"/>
    </row>
    <row r="83" spans="2:10" ht="13.5" thickBot="1">
      <c r="B83" s="25" t="s">
        <v>5</v>
      </c>
      <c r="C83" s="28" t="s">
        <v>127</v>
      </c>
      <c r="D83" s="28"/>
      <c r="E83" s="24"/>
      <c r="F83" s="24"/>
      <c r="G83" s="2"/>
      <c r="H83" s="2"/>
      <c r="I83" s="2"/>
      <c r="J83" s="2"/>
    </row>
    <row r="84" spans="2:10" ht="12.75">
      <c r="B84" s="26"/>
      <c r="C84" s="28" t="s">
        <v>128</v>
      </c>
      <c r="D84" s="28"/>
      <c r="E84" s="24"/>
      <c r="F84" s="24"/>
      <c r="G84" s="2"/>
      <c r="H84" s="2"/>
      <c r="I84" s="2"/>
      <c r="J84" s="2"/>
    </row>
    <row r="85" spans="2:10" ht="8.25" customHeight="1" thickBot="1">
      <c r="B85" s="3"/>
      <c r="C85" s="27"/>
      <c r="D85" s="27"/>
      <c r="E85" s="27"/>
      <c r="F85" s="27"/>
      <c r="G85" s="2"/>
      <c r="H85" s="2"/>
      <c r="I85" s="2"/>
      <c r="J85" s="2"/>
    </row>
    <row r="86" spans="2:10" ht="13.5" thickBot="1">
      <c r="B86" s="25" t="s">
        <v>7</v>
      </c>
      <c r="C86" s="28" t="s">
        <v>133</v>
      </c>
      <c r="D86" s="27"/>
      <c r="E86" s="27"/>
      <c r="F86" s="27"/>
      <c r="G86" s="3"/>
      <c r="H86" s="3"/>
      <c r="I86" s="3"/>
      <c r="J86" s="3"/>
    </row>
    <row r="87" spans="3:10" ht="12.75">
      <c r="C87" s="27" t="s">
        <v>134</v>
      </c>
      <c r="D87" s="27"/>
      <c r="E87" s="24"/>
      <c r="F87" s="24"/>
      <c r="G87" s="3"/>
      <c r="H87" s="3"/>
      <c r="I87" s="3"/>
      <c r="J87" s="3"/>
    </row>
    <row r="88" spans="3:11" ht="9" customHeight="1" thickBot="1">
      <c r="C88" s="2"/>
      <c r="D88" s="2"/>
      <c r="E88" s="2"/>
      <c r="F88" s="2"/>
      <c r="G88" s="3"/>
      <c r="H88" s="3"/>
      <c r="I88" s="3"/>
      <c r="J88" s="3"/>
      <c r="K88" s="3"/>
    </row>
    <row r="89" spans="2:10" ht="13.5" thickBot="1">
      <c r="B89" s="25" t="s">
        <v>108</v>
      </c>
      <c r="C89" s="28" t="s">
        <v>129</v>
      </c>
      <c r="D89" s="27"/>
      <c r="E89" s="27"/>
      <c r="F89" s="27"/>
      <c r="G89" s="3"/>
      <c r="H89" s="3"/>
      <c r="I89" s="3"/>
      <c r="J89" s="3"/>
    </row>
    <row r="90" spans="3:10" ht="12.75">
      <c r="C90" s="27" t="s">
        <v>130</v>
      </c>
      <c r="D90" s="27"/>
      <c r="E90" s="24"/>
      <c r="F90" s="24"/>
      <c r="G90" s="3"/>
      <c r="H90" s="3"/>
      <c r="I90" s="3"/>
      <c r="J90" s="3"/>
    </row>
    <row r="91" spans="7:11" ht="8.25" customHeight="1" thickBot="1">
      <c r="G91" s="3"/>
      <c r="H91" s="3"/>
      <c r="I91" s="3"/>
      <c r="J91" s="3"/>
      <c r="K91" s="3"/>
    </row>
    <row r="92" spans="2:6" ht="13.5" thickBot="1">
      <c r="B92" s="25" t="s">
        <v>110</v>
      </c>
      <c r="C92" s="28" t="s">
        <v>132</v>
      </c>
      <c r="F92" s="5"/>
    </row>
    <row r="93" ht="12.75">
      <c r="C93" s="27" t="s">
        <v>131</v>
      </c>
    </row>
  </sheetData>
  <sheetProtection password="DFD0" sheet="1"/>
  <mergeCells count="1">
    <mergeCell ref="K11:K13"/>
  </mergeCells>
  <hyperlinks>
    <hyperlink ref="H3" r:id="rId1" display="http://aice.anie.it/quotazione-lme-rame/#.XEGxJmfNvr0"/>
  </hyperlinks>
  <printOptions/>
  <pageMargins left="0.75" right="0.75" top="1" bottom="1" header="0.5" footer="0.5"/>
  <pageSetup fitToHeight="0" fitToWidth="1" horizontalDpi="600" verticalDpi="60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</dc:creator>
  <cp:keywords/>
  <dc:description/>
  <cp:lastModifiedBy>Eramo Roberta</cp:lastModifiedBy>
  <cp:lastPrinted>2019-02-13T09:01:28Z</cp:lastPrinted>
  <dcterms:created xsi:type="dcterms:W3CDTF">2007-08-17T07:03:21Z</dcterms:created>
  <dcterms:modified xsi:type="dcterms:W3CDTF">2019-04-04T07:41:00Z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