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9" sheetId="1" r:id="rId1"/>
  </sheets>
  <definedNames/>
  <calcPr fullCalcOnLoad="1"/>
</workbook>
</file>

<file path=xl/sharedStrings.xml><?xml version="1.0" encoding="utf-8"?>
<sst xmlns="http://schemas.openxmlformats.org/spreadsheetml/2006/main" count="156" uniqueCount="66">
  <si>
    <t>kg</t>
  </si>
  <si>
    <t>kg*</t>
  </si>
  <si>
    <t>Pane di farina 00 a forma di rosetta senza strutto</t>
  </si>
  <si>
    <t>Pane  di farina 00 a forma di cassetta</t>
  </si>
  <si>
    <t>Pane di farina 00 a forma di bananina senza strutto</t>
  </si>
  <si>
    <t xml:space="preserve">Pane di farina di segala a forma di filone </t>
  </si>
  <si>
    <t>Pane per canederli da kg 10</t>
  </si>
  <si>
    <t xml:space="preserve">Pane di farina 00 a forma di rosette senza strutto, confezionate singolarmente </t>
  </si>
  <si>
    <t>Pane integrale grande tagliato</t>
  </si>
  <si>
    <t>Panini integrali piccoli</t>
  </si>
  <si>
    <t>Formato confezione primaria / Primäres Verpackungsformat</t>
  </si>
  <si>
    <t>Vollkornbrötchen, klein</t>
  </si>
  <si>
    <t>Vollkornbrot, groß, in Scheiben</t>
  </si>
  <si>
    <t>Brot aus Mehl Type 00, Minisemmeln zu 30 bis 40 g, ohne Schmalz</t>
  </si>
  <si>
    <t xml:space="preserve">Brot aus Mehl Type 00, Semmeln, ohne Schmalz, einzeln verpackt </t>
  </si>
  <si>
    <t>Brot für Knödel zu 10 kg</t>
  </si>
  <si>
    <t>Semmelmehl in Packungen zu 5/10 kg</t>
  </si>
  <si>
    <t>Vollkornbrot ohne Sauerteig zu 60 bis 70 g (mind. 4 verschiedene Sorten)</t>
  </si>
  <si>
    <t xml:space="preserve">Vollkornroggenbrot, rund oder länglich, ohne Schmalz </t>
  </si>
  <si>
    <t>Minipaarlbrot zu 40 bis 50 g</t>
  </si>
  <si>
    <t>Paarlbrot zu 180 bis 200 g</t>
  </si>
  <si>
    <t xml:space="preserve">Roggenbrot, längliche Form </t>
  </si>
  <si>
    <t>Spezialvollkorndiätbrötchen zu 50 g</t>
  </si>
  <si>
    <t>Brot aus Mehl Type 00, Bananenform, ohne Schmalz</t>
  </si>
  <si>
    <t>Brot aus Mehl Type 00, Kastenform</t>
  </si>
  <si>
    <t>Brot aus Mehl Type 00, Minisemmeln zu 30 bis 40 g</t>
  </si>
  <si>
    <t>Brot aus Mehl Type 00, Semmeln, ohne Schmalz</t>
  </si>
  <si>
    <t>Confezione individuale / Einzelpackung</t>
  </si>
  <si>
    <t>Unità di consegna minima / kleinste Liefereinheit</t>
  </si>
  <si>
    <t>Pane grattugiato in conf. da 5/10 kg</t>
  </si>
  <si>
    <t>Baguette, groß, zirka 250 g pro St.</t>
  </si>
  <si>
    <t>PANE FRESCO / FRISCHES BROT</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</si>
  <si>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</si>
  <si>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</si>
  <si>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</si>
  <si>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</si>
  <si>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</si>
  <si>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</si>
  <si>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A</t>
  </si>
  <si>
    <t>Pane di farina 00 a forma di rosette mini da 30-40 g</t>
  </si>
  <si>
    <t>Pane speciale per dieta integrale da 50 g</t>
  </si>
  <si>
    <t>Pane tipo Paarl da 180-200 g</t>
  </si>
  <si>
    <t>Pane tipo minipaarl da 40-50 g</t>
  </si>
  <si>
    <t xml:space="preserve">Pane di farina di segala integrale a forma rotonda o filoncino senza strutto </t>
  </si>
  <si>
    <t>Pane integrale senza lievito madre  da 60/70 g (minimo 4 varietà diverse)</t>
  </si>
  <si>
    <t>Pane tipo Baguette grandi da circa 250 g il pezzo</t>
  </si>
  <si>
    <t>Pane di farina 00 a forma di rosetta mini senza strutto da 30-40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</si>
  <si>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</si>
  <si>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</si>
  <si>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</si>
  <si>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</si>
  <si>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</si>
  <si>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</si>
  <si>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</si>
  <si>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A = temperatura ambiente / Umgebungstemperatur
R = refrigerato - catena del freddo 0°C - 4°C / gekühlt, Kühlkette 0 bis 4°C
C = surgelato/congelato - catena del freddo, 18°C / tiefgekühlt/tiefgefroren, Kühlkette, 18°C</t>
  </si>
  <si>
    <t>G = consegna giornaliera (esclusa domenica) / tägliche Lieferung (außer sonntags)
T = trisettimanale / dreimal pro Woche
B = bisettimanale / zweimal pro Woche
S = settimanale / wöchentlich</t>
  </si>
  <si>
    <t>LOTTO 9 - PANE (AREA SUD)
LOS 9 - BROT (BEREICH SÜD)
CIG 54192022F6</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</si>
  <si>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</si>
  <si>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</si>
  <si>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</si>
  <si>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IN ZIFFERN
IN CIFRE</t>
  </si>
  <si>
    <t>IN BUCHSTABEN
IN LETTERE</t>
  </si>
  <si>
    <t>IMPORTO COMPLESSIVO
GESAMTSUMME</t>
  </si>
  <si>
    <t>COSTI DELLA SICUREZZA
SICHERHEITSKOSTEN
(art. 87 comma/Abs. 4 D.Lgs./GvD 163/2006)</t>
  </si>
  <si>
    <t>G</t>
  </si>
  <si>
    <t>QUANTITÀ INDICATIVA
Fabbisogno indicativo al kg o al pezzo, se specificato /
INDIKATIVE MENGE
indikativer Bedarf pro Stück oder kg wenn angegeben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</si>
</sst>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3">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b/>
      <sz val="14"/>
      <color indexed="8"/>
      <name val="Arial"/>
      <family val="2"/>
    </font>
    <font>
      <b/>
      <sz val="14"/>
      <name val="Arial"/>
      <family val="2"/>
    </font>
    <font>
      <sz val="8"/>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style="medium"/>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style="medium"/>
    </border>
    <border>
      <left style="dashDotDot"/>
      <right style="thin"/>
      <top style="dashDotDot"/>
      <bottom style="dashDotDot"/>
    </border>
    <border>
      <left style="thin"/>
      <right style="thin"/>
      <top style="dashDotDot"/>
      <bottom style="dashDotDot"/>
    </border>
    <border>
      <left style="thin"/>
      <right>
        <color indexed="63"/>
      </right>
      <top style="dashDotDot"/>
      <bottom style="dashDotDot"/>
    </border>
    <border>
      <left style="thin"/>
      <right style="dashDotDot"/>
      <top style="dashDotDot"/>
      <bottom style="dashDotDot"/>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9">
    <xf numFmtId="0" fontId="0" fillId="0" borderId="0" xfId="0" applyAlignment="1">
      <alignment/>
    </xf>
    <xf numFmtId="0" fontId="19" fillId="0" borderId="0" xfId="0" applyFont="1" applyBorder="1" applyAlignment="1">
      <alignment/>
    </xf>
    <xf numFmtId="173" fontId="20" fillId="0" borderId="10" xfId="42" applyNumberFormat="1" applyFont="1" applyBorder="1" applyAlignment="1">
      <alignment horizontal="center" vertical="center" wrapText="1"/>
    </xf>
    <xf numFmtId="172" fontId="21" fillId="0" borderId="10" xfId="42" applyNumberFormat="1" applyFont="1" applyBorder="1" applyAlignment="1">
      <alignment horizontal="center" vertical="center" wrapText="1"/>
    </xf>
    <xf numFmtId="173" fontId="22" fillId="0" borderId="10" xfId="42" applyNumberFormat="1" applyFont="1" applyBorder="1" applyAlignment="1">
      <alignment horizontal="center" vertical="center" wrapText="1"/>
    </xf>
    <xf numFmtId="172" fontId="20" fillId="0" borderId="10" xfId="42" applyNumberFormat="1" applyFont="1" applyBorder="1" applyAlignment="1">
      <alignment horizontal="center" vertical="center" wrapText="1"/>
    </xf>
    <xf numFmtId="173" fontId="24" fillId="0" borderId="0" xfId="42" applyNumberFormat="1" applyFont="1" applyBorder="1" applyAlignment="1">
      <alignment horizontal="justify" vertical="center" wrapText="1"/>
    </xf>
    <xf numFmtId="172" fontId="25" fillId="0" borderId="0" xfId="42" applyNumberFormat="1" applyFont="1" applyBorder="1" applyAlignment="1">
      <alignment horizontal="justify" vertical="center" wrapText="1"/>
    </xf>
    <xf numFmtId="173" fontId="26" fillId="0" borderId="0" xfId="42" applyNumberFormat="1" applyFont="1" applyBorder="1" applyAlignment="1">
      <alignment horizontal="center" vertical="center" wrapText="1"/>
    </xf>
    <xf numFmtId="172" fontId="24" fillId="0" borderId="0" xfId="42"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2" applyNumberFormat="1" applyFont="1" applyBorder="1" applyAlignment="1">
      <alignment/>
    </xf>
    <xf numFmtId="172" fontId="19" fillId="0" borderId="0" xfId="42" applyNumberFormat="1" applyFont="1" applyBorder="1" applyAlignment="1">
      <alignment/>
    </xf>
    <xf numFmtId="173" fontId="19" fillId="0" borderId="0" xfId="42"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172" fontId="21" fillId="0" borderId="10" xfId="42" applyNumberFormat="1" applyFont="1" applyBorder="1" applyAlignment="1">
      <alignment vertical="center" wrapText="1"/>
    </xf>
    <xf numFmtId="172" fontId="20" fillId="0" borderId="10" xfId="42" applyNumberFormat="1" applyFont="1" applyBorder="1" applyAlignment="1">
      <alignment vertical="center" wrapText="1"/>
    </xf>
    <xf numFmtId="173" fontId="20" fillId="0" borderId="10" xfId="42" applyNumberFormat="1" applyFont="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174" fontId="23" fillId="4" borderId="10" xfId="42" applyNumberFormat="1" applyFont="1" applyFill="1" applyBorder="1" applyAlignment="1">
      <alignment horizontal="center" vertical="center" wrapText="1"/>
    </xf>
    <xf numFmtId="0" fontId="0" fillId="0" borderId="13" xfId="0" applyBorder="1" applyAlignment="1">
      <alignment/>
    </xf>
    <xf numFmtId="0" fontId="1" fillId="23" borderId="14"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30" fillId="24" borderId="11" xfId="0" applyFont="1" applyFill="1" applyBorder="1" applyAlignment="1">
      <alignment horizontal="center" vertical="center" wrapText="1"/>
    </xf>
    <xf numFmtId="4" fontId="1" fillId="4" borderId="10" xfId="0" applyNumberFormat="1" applyFont="1" applyFill="1" applyBorder="1" applyAlignment="1">
      <alignment horizontal="center" vertical="center" wrapText="1"/>
    </xf>
    <xf numFmtId="0" fontId="0" fillId="7" borderId="13" xfId="0" applyFill="1" applyBorder="1" applyAlignment="1">
      <alignment/>
    </xf>
    <xf numFmtId="174" fontId="23" fillId="7" borderId="10" xfId="42"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0" fontId="19" fillId="0" borderId="10" xfId="0" applyFont="1" applyBorder="1" applyAlignment="1">
      <alignment vertical="center"/>
    </xf>
    <xf numFmtId="0" fontId="0" fillId="0" borderId="0" xfId="0" applyAlignment="1">
      <alignment/>
    </xf>
    <xf numFmtId="172" fontId="20" fillId="0" borderId="0" xfId="42" applyNumberFormat="1" applyFont="1" applyBorder="1" applyAlignment="1">
      <alignment vertical="center" wrapText="1"/>
    </xf>
    <xf numFmtId="174" fontId="23" fillId="25" borderId="15" xfId="42" applyNumberFormat="1" applyFont="1" applyFill="1" applyBorder="1" applyAlignment="1">
      <alignment horizontal="center" vertical="center" wrapText="1"/>
    </xf>
    <xf numFmtId="172" fontId="24" fillId="0" borderId="16" xfId="42" applyNumberFormat="1" applyFont="1" applyBorder="1" applyAlignment="1">
      <alignment horizontal="justify" vertical="center" wrapText="1"/>
    </xf>
    <xf numFmtId="172" fontId="24" fillId="0" borderId="17" xfId="42" applyNumberFormat="1" applyFont="1" applyBorder="1" applyAlignment="1">
      <alignment horizontal="justify" vertical="center" wrapText="1"/>
    </xf>
    <xf numFmtId="4" fontId="1" fillId="25" borderId="11" xfId="0" applyNumberFormat="1" applyFont="1" applyFill="1" applyBorder="1" applyAlignment="1" applyProtection="1">
      <alignment horizontal="center" vertical="center" wrapText="1"/>
      <protection locked="0"/>
    </xf>
    <xf numFmtId="4" fontId="32" fillId="25" borderId="18" xfId="0" applyNumberFormat="1" applyFont="1" applyFill="1" applyBorder="1" applyAlignment="1">
      <alignment horizontal="left" vertical="center" wrapText="1"/>
    </xf>
    <xf numFmtId="182" fontId="27" fillId="25" borderId="19" xfId="0" applyNumberFormat="1" applyFont="1" applyFill="1" applyBorder="1" applyAlignment="1" applyProtection="1">
      <alignment horizontal="center" vertical="center"/>
      <protection locked="0"/>
    </xf>
    <xf numFmtId="4" fontId="32" fillId="25" borderId="20" xfId="0" applyNumberFormat="1" applyFont="1" applyFill="1" applyBorder="1" applyAlignment="1">
      <alignment horizontal="left" vertical="center" wrapText="1"/>
    </xf>
    <xf numFmtId="0" fontId="32" fillId="25" borderId="21" xfId="0" applyNumberFormat="1" applyFont="1" applyFill="1" applyBorder="1" applyAlignment="1" applyProtection="1">
      <alignment horizontal="center"/>
      <protection locked="0"/>
    </xf>
    <xf numFmtId="172" fontId="20" fillId="0" borderId="22" xfId="42" applyNumberFormat="1" applyFont="1" applyBorder="1" applyAlignment="1">
      <alignment vertical="center" wrapText="1"/>
    </xf>
    <xf numFmtId="0" fontId="27" fillId="0" borderId="23" xfId="0" applyFont="1" applyFill="1" applyBorder="1" applyAlignment="1">
      <alignment horizontal="center" vertical="center" wrapText="1"/>
    </xf>
    <xf numFmtId="0" fontId="27" fillId="0" borderId="23" xfId="0" applyFont="1" applyFill="1" applyBorder="1" applyAlignment="1">
      <alignment horizontal="center" vertical="center"/>
    </xf>
    <xf numFmtId="0" fontId="19" fillId="0" borderId="24"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xf>
    <xf numFmtId="182" fontId="27" fillId="25" borderId="19" xfId="0" applyNumberFormat="1" applyFont="1" applyFill="1" applyBorder="1" applyAlignment="1" applyProtection="1">
      <alignment horizontal="center" vertical="center"/>
      <protection/>
    </xf>
    <xf numFmtId="0" fontId="32" fillId="25" borderId="21" xfId="0" applyNumberFormat="1" applyFont="1" applyFill="1" applyBorder="1" applyAlignment="1" applyProtection="1">
      <alignment horizontal="center" vertical="center"/>
      <protection locked="0"/>
    </xf>
    <xf numFmtId="172" fontId="19" fillId="0" borderId="0" xfId="42"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7" borderId="11" xfId="0" applyNumberFormat="1" applyFont="1" applyFill="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27" fillId="0" borderId="27" xfId="0" applyFont="1" applyBorder="1" applyAlignment="1">
      <alignment horizontal="justify" vertical="center" wrapText="1"/>
    </xf>
    <xf numFmtId="0" fontId="27" fillId="0" borderId="16" xfId="0" applyFont="1" applyBorder="1" applyAlignment="1">
      <alignment horizontal="justify" vertical="center" wrapText="1"/>
    </xf>
    <xf numFmtId="0" fontId="19" fillId="0" borderId="28"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vertical="center" wrapText="1"/>
    </xf>
    <xf numFmtId="0" fontId="1" fillId="0" borderId="31"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8" fillId="0" borderId="0" xfId="0" applyFont="1" applyBorder="1" applyAlignment="1">
      <alignment horizontal="center" vertical="center" wrapText="1"/>
    </xf>
    <xf numFmtId="0" fontId="0" fillId="0" borderId="0" xfId="0" applyAlignment="1">
      <alignment/>
    </xf>
    <xf numFmtId="0" fontId="27" fillId="25" borderId="32" xfId="0" applyFont="1" applyFill="1" applyBorder="1" applyAlignment="1">
      <alignment horizontal="center" vertical="center" wrapText="1"/>
    </xf>
    <xf numFmtId="0" fontId="0" fillId="0" borderId="18" xfId="0" applyBorder="1" applyAlignment="1">
      <alignment/>
    </xf>
    <xf numFmtId="0" fontId="0" fillId="0" borderId="33" xfId="0" applyBorder="1" applyAlignment="1">
      <alignment/>
    </xf>
    <xf numFmtId="0" fontId="0" fillId="0" borderId="20" xfId="0" applyBorder="1" applyAlignment="1">
      <alignment/>
    </xf>
    <xf numFmtId="0" fontId="19" fillId="0" borderId="10" xfId="0" applyFont="1" applyBorder="1" applyAlignment="1">
      <alignment vertical="center"/>
    </xf>
    <xf numFmtId="0" fontId="19" fillId="0" borderId="14" xfId="0" applyFont="1" applyBorder="1" applyAlignment="1">
      <alignment vertical="center" wrapText="1"/>
    </xf>
    <xf numFmtId="0" fontId="19" fillId="0" borderId="34" xfId="0" applyFont="1" applyBorder="1" applyAlignment="1">
      <alignment vertical="center"/>
    </xf>
    <xf numFmtId="0" fontId="29" fillId="23" borderId="14" xfId="0" applyFont="1" applyFill="1" applyBorder="1" applyAlignment="1">
      <alignment horizontal="left" vertical="center" wrapText="1"/>
    </xf>
    <xf numFmtId="0" fontId="29" fillId="23" borderId="35" xfId="0" applyFont="1" applyFill="1" applyBorder="1" applyAlignment="1">
      <alignment horizontal="left" vertical="center" wrapText="1"/>
    </xf>
    <xf numFmtId="0" fontId="29" fillId="23" borderId="34" xfId="0" applyFont="1" applyFill="1" applyBorder="1" applyAlignment="1">
      <alignment horizontal="left" vertical="center" wrapText="1"/>
    </xf>
    <xf numFmtId="0" fontId="1" fillId="2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Comma" xfId="42"/>
    <cellStyle name="Comma [0]" xfId="43"/>
    <cellStyle name="Input"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1020425"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3"/>
        <xdr:cNvSpPr txBox="1">
          <a:spLocks noChangeArrowheads="1"/>
        </xdr:cNvSpPr>
      </xdr:nvSpPr>
      <xdr:spPr>
        <a:xfrm>
          <a:off x="11725275"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9"/>
  <sheetViews>
    <sheetView tabSelected="1" zoomScalePageLayoutView="0" workbookViewId="0" topLeftCell="A1">
      <selection activeCell="C9" sqref="C9"/>
    </sheetView>
  </sheetViews>
  <sheetFormatPr defaultColWidth="11.57421875" defaultRowHeight="15"/>
  <cols>
    <col min="1" max="1" width="5.57421875" style="10" customWidth="1"/>
    <col min="2" max="2" width="38.7109375" style="1" customWidth="1"/>
    <col min="3" max="3" width="35.57421875" style="1" customWidth="1"/>
    <col min="4" max="4" width="5.8515625" style="11" customWidth="1"/>
    <col min="5" max="5" width="6.00390625" style="11" customWidth="1"/>
    <col min="6" max="6" width="10.8515625" style="15" customWidth="1"/>
    <col min="7" max="7" width="5.8515625" style="15" customWidth="1"/>
    <col min="8" max="8" width="7.421875" style="15" customWidth="1"/>
    <col min="9" max="10" width="5.7109375" style="15" customWidth="1"/>
    <col min="11" max="11" width="5.140625" style="15" customWidth="1"/>
    <col min="12" max="12" width="10.57421875" style="15" hidden="1" customWidth="1"/>
    <col min="13" max="13" width="13.7109375" style="15" bestFit="1" customWidth="1"/>
    <col min="14" max="14" width="15.7109375" style="15" hidden="1" customWidth="1"/>
    <col min="15" max="15" width="17.8515625" style="38" hidden="1" customWidth="1"/>
    <col min="16" max="16" width="19.140625" style="16" customWidth="1"/>
    <col min="17" max="17" width="0" style="12" hidden="1" customWidth="1"/>
    <col min="18" max="18" width="0" style="13" hidden="1" customWidth="1"/>
    <col min="19" max="19" width="0" style="14" hidden="1" customWidth="1"/>
    <col min="20" max="20" width="13.57421875" style="13" hidden="1" customWidth="1"/>
    <col min="21" max="22" width="18.8515625" style="16" customWidth="1"/>
    <col min="23" max="23" width="0" style="1" hidden="1" customWidth="1"/>
    <col min="24" max="16384" width="11.57421875" style="1" customWidth="1"/>
  </cols>
  <sheetData>
    <row r="1" spans="1:28" ht="123" customHeight="1">
      <c r="A1" s="76" t="s">
        <v>57</v>
      </c>
      <c r="B1" s="77"/>
      <c r="C1" s="77"/>
      <c r="D1" s="77"/>
      <c r="E1" s="77"/>
      <c r="F1" s="77"/>
      <c r="G1" s="77"/>
      <c r="H1" s="77"/>
      <c r="I1" s="77"/>
      <c r="J1" s="77"/>
      <c r="K1" s="77"/>
      <c r="L1" s="77"/>
      <c r="M1" s="77"/>
      <c r="N1" s="77"/>
      <c r="O1" s="77"/>
      <c r="P1" s="77"/>
      <c r="Q1" s="77"/>
      <c r="R1" s="77"/>
      <c r="S1" s="77"/>
      <c r="T1" s="77"/>
      <c r="U1" s="77"/>
      <c r="V1" s="77"/>
      <c r="W1" s="43"/>
      <c r="X1" s="43"/>
      <c r="Y1" s="12"/>
      <c r="Z1" s="13"/>
      <c r="AA1" s="14"/>
      <c r="AB1" s="13"/>
    </row>
    <row r="2" spans="1:22" ht="84.75" customHeight="1" thickBot="1">
      <c r="A2" s="85" t="s">
        <v>56</v>
      </c>
      <c r="B2" s="86"/>
      <c r="C2" s="87"/>
      <c r="D2" s="29"/>
      <c r="E2" s="29"/>
      <c r="F2" s="29"/>
      <c r="G2" s="29"/>
      <c r="H2" s="29"/>
      <c r="I2" s="29"/>
      <c r="J2" s="29"/>
      <c r="K2" s="29"/>
      <c r="L2" s="29"/>
      <c r="M2" s="29"/>
      <c r="N2" s="29"/>
      <c r="O2" s="35"/>
      <c r="P2" s="29"/>
      <c r="Q2" s="1"/>
      <c r="R2" s="1"/>
      <c r="S2" s="1"/>
      <c r="T2" s="1"/>
      <c r="U2" s="29"/>
      <c r="V2" s="29"/>
    </row>
    <row r="3" spans="1:22" ht="150" customHeight="1" thickBot="1">
      <c r="A3" s="88" t="s">
        <v>32</v>
      </c>
      <c r="B3" s="88"/>
      <c r="C3" s="30" t="s">
        <v>33</v>
      </c>
      <c r="D3" s="17" t="s">
        <v>27</v>
      </c>
      <c r="E3" s="17" t="s">
        <v>10</v>
      </c>
      <c r="F3" s="17" t="s">
        <v>47</v>
      </c>
      <c r="G3" s="17" t="s">
        <v>28</v>
      </c>
      <c r="H3" s="17" t="s">
        <v>48</v>
      </c>
      <c r="I3" s="17" t="s">
        <v>49</v>
      </c>
      <c r="J3" s="26" t="s">
        <v>50</v>
      </c>
      <c r="K3" s="17" t="s">
        <v>34</v>
      </c>
      <c r="L3" s="27" t="s">
        <v>35</v>
      </c>
      <c r="M3" s="27" t="s">
        <v>65</v>
      </c>
      <c r="N3" s="27" t="s">
        <v>65</v>
      </c>
      <c r="O3" s="36"/>
      <c r="P3" s="28" t="s">
        <v>36</v>
      </c>
      <c r="Q3" s="1"/>
      <c r="R3" s="1"/>
      <c r="S3" s="1"/>
      <c r="T3" s="1"/>
      <c r="U3" s="45" t="s">
        <v>58</v>
      </c>
      <c r="V3" s="45" t="s">
        <v>59</v>
      </c>
    </row>
    <row r="4" spans="1:22" ht="108.75" customHeight="1" thickBot="1">
      <c r="A4" s="70" t="s">
        <v>37</v>
      </c>
      <c r="B4" s="71"/>
      <c r="C4" s="71"/>
      <c r="D4" s="71"/>
      <c r="E4" s="71"/>
      <c r="F4" s="71"/>
      <c r="G4" s="71"/>
      <c r="H4" s="71"/>
      <c r="I4" s="72"/>
      <c r="J4" s="72"/>
      <c r="K4" s="72"/>
      <c r="L4" s="72"/>
      <c r="M4" s="72"/>
      <c r="N4" s="72"/>
      <c r="O4" s="72"/>
      <c r="P4" s="73"/>
      <c r="Q4" s="24"/>
      <c r="R4" s="22"/>
      <c r="S4" s="4"/>
      <c r="T4" s="23"/>
      <c r="U4" s="53"/>
      <c r="V4" s="44"/>
    </row>
    <row r="5" spans="1:22" ht="19.5" customHeight="1" thickBot="1">
      <c r="A5" s="68" t="s">
        <v>31</v>
      </c>
      <c r="B5" s="69"/>
      <c r="C5" s="69"/>
      <c r="D5" s="69"/>
      <c r="E5" s="69"/>
      <c r="F5" s="69"/>
      <c r="G5" s="69"/>
      <c r="H5" s="69"/>
      <c r="I5" s="69"/>
      <c r="J5" s="69"/>
      <c r="K5" s="69"/>
      <c r="L5" s="69"/>
      <c r="M5" s="69"/>
      <c r="N5" s="69"/>
      <c r="O5" s="69"/>
      <c r="P5" s="69"/>
      <c r="Q5" s="6"/>
      <c r="R5" s="7"/>
      <c r="S5" s="8"/>
      <c r="T5" s="9"/>
      <c r="U5" s="46"/>
      <c r="V5" s="47"/>
    </row>
    <row r="6" spans="1:23" ht="18.75" customHeight="1">
      <c r="A6" s="66"/>
      <c r="B6" s="18" t="s">
        <v>2</v>
      </c>
      <c r="C6" s="25" t="s">
        <v>26</v>
      </c>
      <c r="D6" s="19"/>
      <c r="E6" s="19">
        <v>0.05</v>
      </c>
      <c r="F6" s="19" t="s">
        <v>0</v>
      </c>
      <c r="G6" s="19">
        <v>1</v>
      </c>
      <c r="H6" s="19" t="s">
        <v>0</v>
      </c>
      <c r="I6" s="33" t="s">
        <v>64</v>
      </c>
      <c r="J6" s="33" t="s">
        <v>38</v>
      </c>
      <c r="K6" s="33" t="s">
        <v>0</v>
      </c>
      <c r="L6" s="31">
        <v>38550</v>
      </c>
      <c r="M6" s="65">
        <f>N6/5*3</f>
        <v>115650</v>
      </c>
      <c r="N6" s="32">
        <f>L6*5</f>
        <v>192750</v>
      </c>
      <c r="O6" s="37">
        <f>P6*N6</f>
        <v>404775</v>
      </c>
      <c r="P6" s="34">
        <v>2.1</v>
      </c>
      <c r="Q6" s="2">
        <v>1.62</v>
      </c>
      <c r="R6" s="3">
        <v>2.2</v>
      </c>
      <c r="S6" s="4"/>
      <c r="T6" s="5"/>
      <c r="U6" s="48"/>
      <c r="V6" s="59">
        <f>U6*M6</f>
        <v>0</v>
      </c>
      <c r="W6" s="63">
        <f>P6*M6</f>
        <v>242865</v>
      </c>
    </row>
    <row r="7" spans="1:23" ht="22.5">
      <c r="A7" s="67"/>
      <c r="B7" s="20" t="s">
        <v>39</v>
      </c>
      <c r="C7" s="20" t="s">
        <v>25</v>
      </c>
      <c r="D7" s="21"/>
      <c r="E7" s="21">
        <v>0.035</v>
      </c>
      <c r="F7" s="21" t="s">
        <v>0</v>
      </c>
      <c r="G7" s="21">
        <v>1</v>
      </c>
      <c r="H7" s="21" t="s">
        <v>0</v>
      </c>
      <c r="I7" s="33" t="s">
        <v>64</v>
      </c>
      <c r="J7" s="33" t="s">
        <v>38</v>
      </c>
      <c r="K7" s="33" t="s">
        <v>0</v>
      </c>
      <c r="L7" s="31">
        <v>1593</v>
      </c>
      <c r="M7" s="65">
        <f aca="true" t="shared" si="0" ref="M7:M22">N7/5*3</f>
        <v>4779</v>
      </c>
      <c r="N7" s="32">
        <f aca="true" t="shared" si="1" ref="N7:N22">L7*5</f>
        <v>7965</v>
      </c>
      <c r="O7" s="37">
        <f aca="true" t="shared" si="2" ref="O7:O22">P7*N7</f>
        <v>17523</v>
      </c>
      <c r="P7" s="34">
        <f aca="true" t="shared" si="3" ref="P7:P22">AVERAGE(Q7:T7)</f>
        <v>2.2</v>
      </c>
      <c r="Q7" s="2"/>
      <c r="R7" s="3">
        <v>2.2</v>
      </c>
      <c r="S7" s="4"/>
      <c r="T7" s="5"/>
      <c r="U7" s="48"/>
      <c r="V7" s="59">
        <f aca="true" t="shared" si="4" ref="V7:V22">U7*M7</f>
        <v>0</v>
      </c>
      <c r="W7" s="63">
        <f aca="true" t="shared" si="5" ref="W7:W22">P7*M7</f>
        <v>10513.800000000001</v>
      </c>
    </row>
    <row r="8" spans="1:23" ht="15" customHeight="1">
      <c r="A8" s="67"/>
      <c r="B8" s="20" t="s">
        <v>3</v>
      </c>
      <c r="C8" s="20" t="s">
        <v>24</v>
      </c>
      <c r="D8" s="21"/>
      <c r="E8" s="21">
        <v>1</v>
      </c>
      <c r="F8" s="21" t="s">
        <v>1</v>
      </c>
      <c r="G8" s="21">
        <v>10</v>
      </c>
      <c r="H8" s="21" t="s">
        <v>0</v>
      </c>
      <c r="I8" s="33" t="s">
        <v>64</v>
      </c>
      <c r="J8" s="33" t="s">
        <v>38</v>
      </c>
      <c r="K8" s="33" t="s">
        <v>0</v>
      </c>
      <c r="L8" s="31">
        <v>555</v>
      </c>
      <c r="M8" s="65">
        <f t="shared" si="0"/>
        <v>1665</v>
      </c>
      <c r="N8" s="32">
        <f t="shared" si="1"/>
        <v>2775</v>
      </c>
      <c r="O8" s="37">
        <f t="shared" si="2"/>
        <v>5173.155000000001</v>
      </c>
      <c r="P8" s="34">
        <f t="shared" si="3"/>
        <v>1.8642</v>
      </c>
      <c r="Q8" s="2">
        <v>1.62</v>
      </c>
      <c r="R8" s="3"/>
      <c r="S8" s="4"/>
      <c r="T8" s="5">
        <v>2.1084</v>
      </c>
      <c r="U8" s="48"/>
      <c r="V8" s="59">
        <f t="shared" si="4"/>
        <v>0</v>
      </c>
      <c r="W8" s="63">
        <f t="shared" si="5"/>
        <v>3103.893</v>
      </c>
    </row>
    <row r="9" spans="1:23" ht="22.5">
      <c r="A9" s="67"/>
      <c r="B9" s="20" t="s">
        <v>4</v>
      </c>
      <c r="C9" s="20" t="s">
        <v>23</v>
      </c>
      <c r="D9" s="21"/>
      <c r="E9" s="21">
        <v>0.033</v>
      </c>
      <c r="F9" s="21" t="s">
        <v>1</v>
      </c>
      <c r="G9" s="21">
        <v>1</v>
      </c>
      <c r="H9" s="21" t="s">
        <v>0</v>
      </c>
      <c r="I9" s="33" t="s">
        <v>64</v>
      </c>
      <c r="J9" s="33" t="s">
        <v>38</v>
      </c>
      <c r="K9" s="33" t="s">
        <v>0</v>
      </c>
      <c r="L9" s="31">
        <v>17800</v>
      </c>
      <c r="M9" s="65">
        <f t="shared" si="0"/>
        <v>53400</v>
      </c>
      <c r="N9" s="32">
        <f t="shared" si="1"/>
        <v>89000</v>
      </c>
      <c r="O9" s="37">
        <f t="shared" si="2"/>
        <v>144180</v>
      </c>
      <c r="P9" s="34">
        <f t="shared" si="3"/>
        <v>1.62</v>
      </c>
      <c r="Q9" s="2">
        <v>1.62</v>
      </c>
      <c r="R9" s="3"/>
      <c r="S9" s="4"/>
      <c r="T9" s="5"/>
      <c r="U9" s="48"/>
      <c r="V9" s="59">
        <f t="shared" si="4"/>
        <v>0</v>
      </c>
      <c r="W9" s="63">
        <f t="shared" si="5"/>
        <v>86508</v>
      </c>
    </row>
    <row r="10" spans="1:23" ht="11.25">
      <c r="A10" s="67"/>
      <c r="B10" s="20" t="s">
        <v>40</v>
      </c>
      <c r="C10" s="20" t="s">
        <v>22</v>
      </c>
      <c r="D10" s="21"/>
      <c r="E10" s="21">
        <v>0.05</v>
      </c>
      <c r="F10" s="21" t="s">
        <v>0</v>
      </c>
      <c r="G10" s="21">
        <v>1</v>
      </c>
      <c r="H10" s="21" t="s">
        <v>0</v>
      </c>
      <c r="I10" s="33" t="s">
        <v>64</v>
      </c>
      <c r="J10" s="33" t="s">
        <v>38</v>
      </c>
      <c r="K10" s="33" t="s">
        <v>0</v>
      </c>
      <c r="L10" s="31">
        <v>3110</v>
      </c>
      <c r="M10" s="65">
        <f t="shared" si="0"/>
        <v>9330</v>
      </c>
      <c r="N10" s="32">
        <f t="shared" si="1"/>
        <v>15550</v>
      </c>
      <c r="O10" s="37">
        <f t="shared" si="2"/>
        <v>51626</v>
      </c>
      <c r="P10" s="34">
        <f t="shared" si="3"/>
        <v>3.32</v>
      </c>
      <c r="Q10" s="2"/>
      <c r="R10" s="3">
        <v>3.32</v>
      </c>
      <c r="S10" s="4"/>
      <c r="T10" s="5"/>
      <c r="U10" s="48"/>
      <c r="V10" s="59">
        <f t="shared" si="4"/>
        <v>0</v>
      </c>
      <c r="W10" s="63">
        <f t="shared" si="5"/>
        <v>30975.6</v>
      </c>
    </row>
    <row r="11" spans="1:23" ht="17.25" customHeight="1">
      <c r="A11" s="67"/>
      <c r="B11" s="20" t="s">
        <v>5</v>
      </c>
      <c r="C11" s="20" t="s">
        <v>21</v>
      </c>
      <c r="D11" s="21"/>
      <c r="E11" s="21">
        <v>1</v>
      </c>
      <c r="F11" s="21" t="s">
        <v>1</v>
      </c>
      <c r="G11" s="21">
        <v>1</v>
      </c>
      <c r="H11" s="21" t="s">
        <v>0</v>
      </c>
      <c r="I11" s="33" t="s">
        <v>64</v>
      </c>
      <c r="J11" s="33" t="s">
        <v>38</v>
      </c>
      <c r="K11" s="33" t="s">
        <v>0</v>
      </c>
      <c r="L11" s="31">
        <v>1000</v>
      </c>
      <c r="M11" s="65">
        <f t="shared" si="0"/>
        <v>3000</v>
      </c>
      <c r="N11" s="32">
        <f t="shared" si="1"/>
        <v>5000</v>
      </c>
      <c r="O11" s="37">
        <f t="shared" si="2"/>
        <v>8100.000000000001</v>
      </c>
      <c r="P11" s="34">
        <f t="shared" si="3"/>
        <v>1.62</v>
      </c>
      <c r="Q11" s="2">
        <v>1.62</v>
      </c>
      <c r="R11" s="3"/>
      <c r="S11" s="4"/>
      <c r="T11" s="5"/>
      <c r="U11" s="48"/>
      <c r="V11" s="59">
        <f t="shared" si="4"/>
        <v>0</v>
      </c>
      <c r="W11" s="63">
        <f t="shared" si="5"/>
        <v>4860</v>
      </c>
    </row>
    <row r="12" spans="1:23" ht="14.25" customHeight="1">
      <c r="A12" s="67"/>
      <c r="B12" s="20" t="s">
        <v>41</v>
      </c>
      <c r="C12" s="20" t="s">
        <v>20</v>
      </c>
      <c r="D12" s="21"/>
      <c r="E12" s="21">
        <v>0.19</v>
      </c>
      <c r="F12" s="21" t="s">
        <v>0</v>
      </c>
      <c r="G12" s="21">
        <v>1</v>
      </c>
      <c r="H12" s="21" t="s">
        <v>0</v>
      </c>
      <c r="I12" s="33" t="s">
        <v>64</v>
      </c>
      <c r="J12" s="33" t="s">
        <v>38</v>
      </c>
      <c r="K12" s="33" t="s">
        <v>0</v>
      </c>
      <c r="L12" s="31">
        <v>550</v>
      </c>
      <c r="M12" s="65">
        <f t="shared" si="0"/>
        <v>1650</v>
      </c>
      <c r="N12" s="32">
        <f t="shared" si="1"/>
        <v>2750</v>
      </c>
      <c r="O12" s="37">
        <f t="shared" si="2"/>
        <v>8662.5</v>
      </c>
      <c r="P12" s="34">
        <f t="shared" si="3"/>
        <v>3.15</v>
      </c>
      <c r="Q12" s="2"/>
      <c r="R12" s="3">
        <v>3.15</v>
      </c>
      <c r="S12" s="4"/>
      <c r="T12" s="5"/>
      <c r="U12" s="48"/>
      <c r="V12" s="59">
        <f t="shared" si="4"/>
        <v>0</v>
      </c>
      <c r="W12" s="63">
        <f t="shared" si="5"/>
        <v>5197.5</v>
      </c>
    </row>
    <row r="13" spans="1:23" ht="14.25" customHeight="1">
      <c r="A13" s="67"/>
      <c r="B13" s="20" t="s">
        <v>42</v>
      </c>
      <c r="C13" s="20" t="s">
        <v>19</v>
      </c>
      <c r="D13" s="21"/>
      <c r="E13" s="21">
        <v>0.045</v>
      </c>
      <c r="F13" s="21" t="s">
        <v>0</v>
      </c>
      <c r="G13" s="21">
        <v>1</v>
      </c>
      <c r="H13" s="21" t="s">
        <v>0</v>
      </c>
      <c r="I13" s="33" t="s">
        <v>64</v>
      </c>
      <c r="J13" s="33" t="s">
        <v>38</v>
      </c>
      <c r="K13" s="33" t="s">
        <v>0</v>
      </c>
      <c r="L13" s="31">
        <v>924</v>
      </c>
      <c r="M13" s="65">
        <f t="shared" si="0"/>
        <v>2772</v>
      </c>
      <c r="N13" s="32">
        <f t="shared" si="1"/>
        <v>4620</v>
      </c>
      <c r="O13" s="37">
        <f t="shared" si="2"/>
        <v>14553</v>
      </c>
      <c r="P13" s="34">
        <f t="shared" si="3"/>
        <v>3.15</v>
      </c>
      <c r="Q13" s="2"/>
      <c r="R13" s="3">
        <v>3.15</v>
      </c>
      <c r="S13" s="4"/>
      <c r="T13" s="5"/>
      <c r="U13" s="48"/>
      <c r="V13" s="59">
        <f t="shared" si="4"/>
        <v>0</v>
      </c>
      <c r="W13" s="63">
        <f t="shared" si="5"/>
        <v>8731.8</v>
      </c>
    </row>
    <row r="14" spans="1:23" ht="22.5">
      <c r="A14" s="67"/>
      <c r="B14" s="20" t="s">
        <v>43</v>
      </c>
      <c r="C14" s="20" t="s">
        <v>18</v>
      </c>
      <c r="D14" s="21"/>
      <c r="E14" s="21">
        <v>0.05</v>
      </c>
      <c r="F14" s="21" t="s">
        <v>1</v>
      </c>
      <c r="G14" s="21">
        <v>1</v>
      </c>
      <c r="H14" s="21" t="s">
        <v>0</v>
      </c>
      <c r="I14" s="33" t="s">
        <v>64</v>
      </c>
      <c r="J14" s="33" t="s">
        <v>38</v>
      </c>
      <c r="K14" s="33" t="s">
        <v>0</v>
      </c>
      <c r="L14" s="31">
        <v>13190</v>
      </c>
      <c r="M14" s="65">
        <f t="shared" si="0"/>
        <v>39570</v>
      </c>
      <c r="N14" s="32">
        <f t="shared" si="1"/>
        <v>65950</v>
      </c>
      <c r="O14" s="37">
        <f t="shared" si="2"/>
        <v>106839</v>
      </c>
      <c r="P14" s="34">
        <f t="shared" si="3"/>
        <v>1.62</v>
      </c>
      <c r="Q14" s="2">
        <v>1.62</v>
      </c>
      <c r="R14" s="3"/>
      <c r="S14" s="4"/>
      <c r="T14" s="5"/>
      <c r="U14" s="48"/>
      <c r="V14" s="59">
        <f t="shared" si="4"/>
        <v>0</v>
      </c>
      <c r="W14" s="63">
        <f t="shared" si="5"/>
        <v>64103.4</v>
      </c>
    </row>
    <row r="15" spans="1:23" ht="22.5">
      <c r="A15" s="67"/>
      <c r="B15" s="20" t="s">
        <v>44</v>
      </c>
      <c r="C15" s="20" t="s">
        <v>17</v>
      </c>
      <c r="D15" s="21"/>
      <c r="E15" s="21">
        <v>0.06</v>
      </c>
      <c r="F15" s="21" t="s">
        <v>0</v>
      </c>
      <c r="G15" s="21">
        <v>1</v>
      </c>
      <c r="H15" s="21" t="s">
        <v>0</v>
      </c>
      <c r="I15" s="33" t="s">
        <v>64</v>
      </c>
      <c r="J15" s="33" t="s">
        <v>38</v>
      </c>
      <c r="K15" s="33" t="s">
        <v>0</v>
      </c>
      <c r="L15" s="31">
        <v>2547</v>
      </c>
      <c r="M15" s="65">
        <f t="shared" si="0"/>
        <v>7641</v>
      </c>
      <c r="N15" s="32">
        <f t="shared" si="1"/>
        <v>12735</v>
      </c>
      <c r="O15" s="37">
        <f t="shared" si="2"/>
        <v>42280.2</v>
      </c>
      <c r="P15" s="34">
        <f t="shared" si="3"/>
        <v>3.32</v>
      </c>
      <c r="Q15" s="2"/>
      <c r="R15" s="3">
        <v>3.32</v>
      </c>
      <c r="S15" s="4"/>
      <c r="T15" s="5"/>
      <c r="U15" s="48"/>
      <c r="V15" s="59">
        <f t="shared" si="4"/>
        <v>0</v>
      </c>
      <c r="W15" s="63">
        <f t="shared" si="5"/>
        <v>25368.12</v>
      </c>
    </row>
    <row r="16" spans="1:23" ht="16.5" customHeight="1">
      <c r="A16" s="67"/>
      <c r="B16" s="20" t="s">
        <v>29</v>
      </c>
      <c r="C16" s="20" t="s">
        <v>16</v>
      </c>
      <c r="D16" s="21"/>
      <c r="E16" s="21">
        <v>1</v>
      </c>
      <c r="F16" s="21" t="s">
        <v>1</v>
      </c>
      <c r="G16" s="21">
        <v>1</v>
      </c>
      <c r="H16" s="21" t="s">
        <v>0</v>
      </c>
      <c r="I16" s="33" t="s">
        <v>64</v>
      </c>
      <c r="J16" s="33" t="s">
        <v>38</v>
      </c>
      <c r="K16" s="33" t="s">
        <v>0</v>
      </c>
      <c r="L16" s="31">
        <v>2050</v>
      </c>
      <c r="M16" s="65">
        <f t="shared" si="0"/>
        <v>6150</v>
      </c>
      <c r="N16" s="32">
        <f t="shared" si="1"/>
        <v>10250</v>
      </c>
      <c r="O16" s="37">
        <f t="shared" si="2"/>
        <v>17476.25</v>
      </c>
      <c r="P16" s="34">
        <f t="shared" si="3"/>
        <v>1.705</v>
      </c>
      <c r="Q16" s="2">
        <v>1.1</v>
      </c>
      <c r="R16" s="3"/>
      <c r="S16" s="4"/>
      <c r="T16" s="5">
        <v>2.31</v>
      </c>
      <c r="U16" s="48"/>
      <c r="V16" s="59">
        <f t="shared" si="4"/>
        <v>0</v>
      </c>
      <c r="W16" s="63">
        <f t="shared" si="5"/>
        <v>10485.75</v>
      </c>
    </row>
    <row r="17" spans="1:23" ht="15.75" customHeight="1">
      <c r="A17" s="67"/>
      <c r="B17" s="20" t="s">
        <v>6</v>
      </c>
      <c r="C17" s="20" t="s">
        <v>15</v>
      </c>
      <c r="D17" s="21"/>
      <c r="E17" s="21">
        <v>1</v>
      </c>
      <c r="F17" s="21" t="s">
        <v>1</v>
      </c>
      <c r="G17" s="21">
        <v>1</v>
      </c>
      <c r="H17" s="21" t="s">
        <v>0</v>
      </c>
      <c r="I17" s="33" t="s">
        <v>64</v>
      </c>
      <c r="J17" s="33" t="s">
        <v>38</v>
      </c>
      <c r="K17" s="33" t="s">
        <v>0</v>
      </c>
      <c r="L17" s="31">
        <v>3350</v>
      </c>
      <c r="M17" s="65">
        <f t="shared" si="0"/>
        <v>10050</v>
      </c>
      <c r="N17" s="32">
        <f t="shared" si="1"/>
        <v>16750</v>
      </c>
      <c r="O17" s="37">
        <f t="shared" si="2"/>
        <v>28056.25</v>
      </c>
      <c r="P17" s="34">
        <f t="shared" si="3"/>
        <v>1.675</v>
      </c>
      <c r="Q17" s="2">
        <v>1.1</v>
      </c>
      <c r="R17" s="3"/>
      <c r="S17" s="4"/>
      <c r="T17" s="5">
        <v>2.25</v>
      </c>
      <c r="U17" s="48"/>
      <c r="V17" s="59">
        <f t="shared" si="4"/>
        <v>0</v>
      </c>
      <c r="W17" s="63">
        <f t="shared" si="5"/>
        <v>16833.75</v>
      </c>
    </row>
    <row r="18" spans="1:23" ht="11.25">
      <c r="A18" s="67"/>
      <c r="B18" s="20" t="s">
        <v>45</v>
      </c>
      <c r="C18" s="20" t="s">
        <v>30</v>
      </c>
      <c r="D18" s="21"/>
      <c r="E18" s="21">
        <v>0.25</v>
      </c>
      <c r="F18" s="21" t="s">
        <v>1</v>
      </c>
      <c r="G18" s="21">
        <v>1</v>
      </c>
      <c r="H18" s="21" t="s">
        <v>0</v>
      </c>
      <c r="I18" s="33" t="s">
        <v>64</v>
      </c>
      <c r="J18" s="33" t="s">
        <v>38</v>
      </c>
      <c r="K18" s="33" t="s">
        <v>0</v>
      </c>
      <c r="L18" s="31">
        <v>560</v>
      </c>
      <c r="M18" s="65">
        <f t="shared" si="0"/>
        <v>1680</v>
      </c>
      <c r="N18" s="32">
        <f t="shared" si="1"/>
        <v>2800</v>
      </c>
      <c r="O18" s="37">
        <f t="shared" si="2"/>
        <v>7070</v>
      </c>
      <c r="P18" s="34">
        <f t="shared" si="3"/>
        <v>2.525</v>
      </c>
      <c r="Q18" s="2">
        <v>1.4</v>
      </c>
      <c r="R18" s="3"/>
      <c r="S18" s="4"/>
      <c r="T18" s="5">
        <v>3.65</v>
      </c>
      <c r="U18" s="48"/>
      <c r="V18" s="59">
        <f t="shared" si="4"/>
        <v>0</v>
      </c>
      <c r="W18" s="63">
        <f t="shared" si="5"/>
        <v>4242</v>
      </c>
    </row>
    <row r="19" spans="1:23" ht="25.5" customHeight="1">
      <c r="A19" s="67"/>
      <c r="B19" s="20" t="s">
        <v>7</v>
      </c>
      <c r="C19" s="20" t="s">
        <v>14</v>
      </c>
      <c r="D19" s="21"/>
      <c r="E19" s="21">
        <v>1</v>
      </c>
      <c r="F19" s="21" t="s">
        <v>1</v>
      </c>
      <c r="G19" s="21">
        <v>1</v>
      </c>
      <c r="H19" s="21" t="s">
        <v>0</v>
      </c>
      <c r="I19" s="33" t="s">
        <v>64</v>
      </c>
      <c r="J19" s="33" t="s">
        <v>38</v>
      </c>
      <c r="K19" s="33" t="s">
        <v>0</v>
      </c>
      <c r="L19" s="31">
        <v>300</v>
      </c>
      <c r="M19" s="65">
        <f t="shared" si="0"/>
        <v>900</v>
      </c>
      <c r="N19" s="32">
        <f t="shared" si="1"/>
        <v>1500</v>
      </c>
      <c r="O19" s="37">
        <f t="shared" si="2"/>
        <v>9300</v>
      </c>
      <c r="P19" s="34">
        <f t="shared" si="3"/>
        <v>6.2</v>
      </c>
      <c r="Q19" s="2">
        <v>6.2</v>
      </c>
      <c r="R19" s="3"/>
      <c r="S19" s="4"/>
      <c r="T19" s="5"/>
      <c r="U19" s="48"/>
      <c r="V19" s="59">
        <f t="shared" si="4"/>
        <v>0</v>
      </c>
      <c r="W19" s="63">
        <f t="shared" si="5"/>
        <v>5580</v>
      </c>
    </row>
    <row r="20" spans="1:23" ht="22.5">
      <c r="A20" s="67"/>
      <c r="B20" s="20" t="s">
        <v>46</v>
      </c>
      <c r="C20" s="20" t="s">
        <v>13</v>
      </c>
      <c r="D20" s="21"/>
      <c r="E20" s="21">
        <v>0.035</v>
      </c>
      <c r="F20" s="21" t="s">
        <v>0</v>
      </c>
      <c r="G20" s="21">
        <v>1</v>
      </c>
      <c r="H20" s="21" t="s">
        <v>0</v>
      </c>
      <c r="I20" s="33" t="s">
        <v>64</v>
      </c>
      <c r="J20" s="33" t="s">
        <v>38</v>
      </c>
      <c r="K20" s="33" t="s">
        <v>0</v>
      </c>
      <c r="L20" s="31">
        <v>9350</v>
      </c>
      <c r="M20" s="65">
        <f t="shared" si="0"/>
        <v>28050</v>
      </c>
      <c r="N20" s="32">
        <f t="shared" si="1"/>
        <v>46750</v>
      </c>
      <c r="O20" s="37">
        <f t="shared" si="2"/>
        <v>108459.99999999999</v>
      </c>
      <c r="P20" s="34">
        <f t="shared" si="3"/>
        <v>2.32</v>
      </c>
      <c r="Q20" s="2"/>
      <c r="R20" s="3"/>
      <c r="S20" s="4"/>
      <c r="T20" s="5">
        <v>2.32</v>
      </c>
      <c r="U20" s="48"/>
      <c r="V20" s="59">
        <f t="shared" si="4"/>
        <v>0</v>
      </c>
      <c r="W20" s="63">
        <f t="shared" si="5"/>
        <v>65075.99999999999</v>
      </c>
    </row>
    <row r="21" spans="1:23" ht="16.5" customHeight="1">
      <c r="A21" s="67"/>
      <c r="B21" s="20" t="s">
        <v>8</v>
      </c>
      <c r="C21" s="20" t="s">
        <v>12</v>
      </c>
      <c r="D21" s="21"/>
      <c r="E21" s="21">
        <v>1</v>
      </c>
      <c r="F21" s="21" t="s">
        <v>0</v>
      </c>
      <c r="G21" s="21">
        <v>1</v>
      </c>
      <c r="H21" s="21" t="s">
        <v>0</v>
      </c>
      <c r="I21" s="33" t="s">
        <v>64</v>
      </c>
      <c r="J21" s="33" t="s">
        <v>38</v>
      </c>
      <c r="K21" s="33" t="s">
        <v>0</v>
      </c>
      <c r="L21" s="31">
        <v>400</v>
      </c>
      <c r="M21" s="65">
        <f t="shared" si="0"/>
        <v>1200</v>
      </c>
      <c r="N21" s="32">
        <f t="shared" si="1"/>
        <v>2000</v>
      </c>
      <c r="O21" s="37">
        <f t="shared" si="2"/>
        <v>5440</v>
      </c>
      <c r="P21" s="34">
        <f t="shared" si="3"/>
        <v>2.72</v>
      </c>
      <c r="Q21" s="2"/>
      <c r="R21" s="3"/>
      <c r="S21" s="4"/>
      <c r="T21" s="5">
        <v>2.72</v>
      </c>
      <c r="U21" s="48"/>
      <c r="V21" s="59">
        <f t="shared" si="4"/>
        <v>0</v>
      </c>
      <c r="W21" s="63">
        <f t="shared" si="5"/>
        <v>3264.0000000000005</v>
      </c>
    </row>
    <row r="22" spans="1:23" ht="13.5" customHeight="1">
      <c r="A22" s="67"/>
      <c r="B22" s="20" t="s">
        <v>9</v>
      </c>
      <c r="C22" s="20" t="s">
        <v>11</v>
      </c>
      <c r="D22" s="21"/>
      <c r="E22" s="21">
        <v>0.05</v>
      </c>
      <c r="F22" s="21" t="s">
        <v>0</v>
      </c>
      <c r="G22" s="21">
        <v>1</v>
      </c>
      <c r="H22" s="21" t="s">
        <v>0</v>
      </c>
      <c r="I22" s="33" t="s">
        <v>64</v>
      </c>
      <c r="J22" s="33" t="s">
        <v>38</v>
      </c>
      <c r="K22" s="33" t="s">
        <v>0</v>
      </c>
      <c r="L22" s="31">
        <v>6450</v>
      </c>
      <c r="M22" s="65">
        <f t="shared" si="0"/>
        <v>19350</v>
      </c>
      <c r="N22" s="32">
        <f t="shared" si="1"/>
        <v>32250</v>
      </c>
      <c r="O22" s="37">
        <f t="shared" si="2"/>
        <v>87720</v>
      </c>
      <c r="P22" s="34">
        <f t="shared" si="3"/>
        <v>2.72</v>
      </c>
      <c r="Q22" s="2"/>
      <c r="R22" s="3"/>
      <c r="S22" s="4"/>
      <c r="T22" s="5">
        <v>2.72</v>
      </c>
      <c r="U22" s="48"/>
      <c r="V22" s="59">
        <f t="shared" si="4"/>
        <v>0</v>
      </c>
      <c r="W22" s="63">
        <f t="shared" si="5"/>
        <v>52632.00000000001</v>
      </c>
    </row>
    <row r="23" ht="12" thickBot="1"/>
    <row r="24" spans="4:23" ht="45" customHeight="1">
      <c r="D24" s="1"/>
      <c r="E24" s="1"/>
      <c r="F24" s="11"/>
      <c r="G24" s="11"/>
      <c r="J24" s="54"/>
      <c r="K24" s="78" t="s">
        <v>62</v>
      </c>
      <c r="L24" s="79"/>
      <c r="M24" s="79"/>
      <c r="N24" s="79"/>
      <c r="O24" s="79"/>
      <c r="P24" s="79"/>
      <c r="Q24" s="79"/>
      <c r="R24" s="79"/>
      <c r="S24" s="49" t="s">
        <v>60</v>
      </c>
      <c r="T24" s="50" t="e">
        <f>SUM(#REF!)</f>
        <v>#REF!</v>
      </c>
      <c r="U24" s="49" t="s">
        <v>60</v>
      </c>
      <c r="V24" s="60">
        <f>SUM(V6:V22)</f>
        <v>0</v>
      </c>
      <c r="W24" s="64">
        <f>SUM(W6:W23)</f>
        <v>640340.6129999999</v>
      </c>
    </row>
    <row r="25" spans="4:22" ht="45" customHeight="1" thickBot="1">
      <c r="D25" s="1"/>
      <c r="E25" s="1"/>
      <c r="F25" s="11"/>
      <c r="G25" s="11"/>
      <c r="J25" s="55"/>
      <c r="K25" s="80"/>
      <c r="L25" s="81"/>
      <c r="M25" s="81"/>
      <c r="N25" s="81"/>
      <c r="O25" s="81"/>
      <c r="P25" s="81"/>
      <c r="Q25" s="81"/>
      <c r="R25" s="81"/>
      <c r="S25" s="51" t="s">
        <v>61</v>
      </c>
      <c r="T25" s="52"/>
      <c r="U25" s="51" t="s">
        <v>61</v>
      </c>
      <c r="V25" s="61"/>
    </row>
    <row r="26" spans="2:22" ht="17.25" customHeight="1" thickBot="1">
      <c r="B26" s="39" t="s">
        <v>51</v>
      </c>
      <c r="C26" s="56"/>
      <c r="D26" s="40"/>
      <c r="E26" s="1"/>
      <c r="F26" s="11"/>
      <c r="G26" s="11"/>
      <c r="O26" s="15"/>
      <c r="P26" s="41"/>
      <c r="Q26" s="16"/>
      <c r="R26" s="16"/>
      <c r="S26" s="16"/>
      <c r="U26" s="14"/>
      <c r="V26" s="62"/>
    </row>
    <row r="27" spans="2:22" ht="45" customHeight="1">
      <c r="B27" s="42" t="s">
        <v>52</v>
      </c>
      <c r="C27" s="82" t="s">
        <v>53</v>
      </c>
      <c r="D27" s="75"/>
      <c r="E27" s="1"/>
      <c r="F27" s="11"/>
      <c r="G27" s="11"/>
      <c r="J27" s="57"/>
      <c r="K27" s="78" t="s">
        <v>63</v>
      </c>
      <c r="L27" s="79"/>
      <c r="M27" s="79"/>
      <c r="N27" s="79"/>
      <c r="O27" s="79"/>
      <c r="P27" s="79"/>
      <c r="Q27" s="79"/>
      <c r="R27" s="79"/>
      <c r="S27" s="49" t="s">
        <v>60</v>
      </c>
      <c r="T27" s="50"/>
      <c r="U27" s="49" t="s">
        <v>60</v>
      </c>
      <c r="V27" s="50"/>
    </row>
    <row r="28" spans="2:22" ht="57.75" customHeight="1" thickBot="1">
      <c r="B28" s="42" t="s">
        <v>49</v>
      </c>
      <c r="C28" s="83" t="s">
        <v>55</v>
      </c>
      <c r="D28" s="84"/>
      <c r="E28" s="1"/>
      <c r="F28" s="11"/>
      <c r="G28" s="11"/>
      <c r="J28" s="58"/>
      <c r="K28" s="80"/>
      <c r="L28" s="81"/>
      <c r="M28" s="81"/>
      <c r="N28" s="81"/>
      <c r="O28" s="81"/>
      <c r="P28" s="81"/>
      <c r="Q28" s="81"/>
      <c r="R28" s="81"/>
      <c r="S28" s="51" t="s">
        <v>61</v>
      </c>
      <c r="T28" s="52"/>
      <c r="U28" s="51" t="s">
        <v>61</v>
      </c>
      <c r="V28" s="61"/>
    </row>
    <row r="29" spans="2:24" ht="70.5" customHeight="1">
      <c r="B29" s="42" t="s">
        <v>50</v>
      </c>
      <c r="C29" s="74" t="s">
        <v>54</v>
      </c>
      <c r="D29" s="75"/>
      <c r="E29" s="1"/>
      <c r="F29" s="11"/>
      <c r="G29" s="11"/>
      <c r="O29" s="15"/>
      <c r="P29" s="41"/>
      <c r="Q29" s="38" t="e">
        <f>SUM(#REF!)</f>
        <v>#REF!</v>
      </c>
      <c r="R29" s="16"/>
      <c r="S29" s="16"/>
      <c r="T29" s="16"/>
      <c r="U29" s="12"/>
      <c r="V29" s="13"/>
      <c r="W29" s="14"/>
      <c r="X29" s="13"/>
    </row>
  </sheetData>
  <sheetProtection password="CC06" sheet="1"/>
  <mergeCells count="11">
    <mergeCell ref="A1:V1"/>
    <mergeCell ref="K24:R25"/>
    <mergeCell ref="C27:D27"/>
    <mergeCell ref="K27:R28"/>
    <mergeCell ref="C28:D28"/>
    <mergeCell ref="A2:C2"/>
    <mergeCell ref="A3:B3"/>
    <mergeCell ref="A6:A22"/>
    <mergeCell ref="A5:P5"/>
    <mergeCell ref="A4:P4"/>
    <mergeCell ref="C29:D29"/>
  </mergeCells>
  <conditionalFormatting sqref="U6:U22">
    <cfRule type="cellIs" priority="1" dxfId="0" operator="greaterThanOrEqual" stopIfTrue="1">
      <formula>P6</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landscape" paperSize="8" scale="94" r:id="rId2"/>
  <ignoredErrors>
    <ignoredError sqref="P7:P19 P20:P22" formulaRange="1"/>
    <ignoredError sqref="V2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2013-11-27T10:28:53Z</cp:lastPrinted>
  <dcterms:created xsi:type="dcterms:W3CDTF">2013-05-07T14:09:25Z</dcterms:created>
  <dcterms:modified xsi:type="dcterms:W3CDTF">2013-11-28T10:33:24Z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-242082977</vt:i4>
  </property>
  <property fmtid="{D5CDD505-2E9C-101B-9397-08002B2CF9AE}" pid="3" name="_EmailSubject">
    <vt:lpwstr>Los de.it 7_8_9.xls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363441838</vt:i4>
  </property>
  <property fmtid="{D5CDD505-2E9C-101B-9397-08002B2CF9AE}" pid="7" name="_ReviewingToolsShownOnce">
    <vt:lpwstr/>
  </property>
</Properties>
</file>