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15" sheetId="1" r:id="rId1"/>
  </sheets>
  <definedNames/>
  <calcPr fullCalcOnLoad="1"/>
</workbook>
</file>

<file path=xl/sharedStrings.xml><?xml version="1.0" encoding="utf-8"?>
<sst xmlns="http://schemas.openxmlformats.org/spreadsheetml/2006/main" count="377" uniqueCount="139">
  <si>
    <t>9.000 pz</t>
  </si>
  <si>
    <t>32.800 pz</t>
  </si>
  <si>
    <t>kg</t>
  </si>
  <si>
    <t>pz</t>
  </si>
  <si>
    <t>lt</t>
  </si>
  <si>
    <t>Mozzarella</t>
  </si>
  <si>
    <t>Ricotta di vacca pastorizzata confezionata</t>
  </si>
  <si>
    <t xml:space="preserve">Crescenza </t>
  </si>
  <si>
    <t>Taleggio DOP</t>
  </si>
  <si>
    <t xml:space="preserve">Yogurt </t>
  </si>
  <si>
    <t>Yogurt intero bianco</t>
  </si>
  <si>
    <t>Yogurt magro bianco</t>
  </si>
  <si>
    <t>Yogurt intero albicocca</t>
  </si>
  <si>
    <t>Yogurt intero ananas</t>
  </si>
  <si>
    <t>Yogurt intero banana</t>
  </si>
  <si>
    <t>Yogurt intero fragola</t>
  </si>
  <si>
    <t>Yogurt intero cereali</t>
  </si>
  <si>
    <t>Yogurt intero ciliegia</t>
  </si>
  <si>
    <t>Yogurt intero frutti di bosco</t>
  </si>
  <si>
    <t>Yogurt intero agrumi</t>
  </si>
  <si>
    <t>Yogurt intero pesca</t>
  </si>
  <si>
    <t>Uova sgusciate confezionate</t>
  </si>
  <si>
    <t>Kuhmilchricotta, pasteurisiert, verpackt</t>
  </si>
  <si>
    <t xml:space="preserve">Crescenza  </t>
  </si>
  <si>
    <t>Vollmilchnaturjoghurt</t>
  </si>
  <si>
    <t>Magermilchnaturjoghurt</t>
  </si>
  <si>
    <t>Vollmilchjoghurt, Aprikose</t>
  </si>
  <si>
    <t>Vollmilchjoghurt, Ananas</t>
  </si>
  <si>
    <t>Vollmilchjoghurt, Banane</t>
  </si>
  <si>
    <t>Vollmilchjoghurt, Erdbeere</t>
  </si>
  <si>
    <t>Vollmilchjoghurt, Zerealien</t>
  </si>
  <si>
    <t>Vollmilchjoghurt, Waldbeeren</t>
  </si>
  <si>
    <t>Vollmilchjoghurt, Zitrusfrüchte</t>
  </si>
  <si>
    <t>Vollmilchjoghurt, Pfirsich</t>
  </si>
  <si>
    <t>UOVA / EIER</t>
  </si>
  <si>
    <t xml:space="preserve">LATTE E LATTICINI / MILCH UND MILCHPRODUKTE    </t>
  </si>
  <si>
    <t>PRODOTTI DA AGRICOLTURA BIOLOGICA / PRODUKTE AUS BIOLOGISCHER LANDWIRTSCHAFT</t>
  </si>
  <si>
    <r>
      <t>Qualitätseigenschaften</t>
    </r>
    <r>
      <rPr>
        <sz val="9"/>
        <color indexed="8"/>
        <rFont val="Arial"/>
        <family val="2"/>
      </rPr>
      <t xml:space="preserve">: alle Käseprodukte sind von erster Güte, frisch und in perfektem Zustand. Sie wurden nicht durch den Zusatz von Fetten oder anderen Fremdstoffen verfälscht. Sie dürfen weder innen noch außen mit gesundheitsschädlichen Farbstoffen gefärbt sein. Die Formen, Laibe oder Packungen sind vollständig, unversehrt, nicht gequetscht oder von Würmern befallen anzuliefern. </t>
    </r>
    <r>
      <rPr>
        <b/>
        <sz val="9"/>
        <color indexed="8"/>
        <rFont val="Arial"/>
        <family val="2"/>
      </rPr>
      <t xml:space="preserve">Alle Käseprodukte sind aus pasteurisierter Kuhmilch (wenn weniger als 60 Tage gereift) von Kühen herzustellen, die ausschließlich mit Tierfuttermitteln und Zusatzstoffen für diese Futtermittel </t>
    </r>
    <r>
      <rPr>
        <b/>
        <u val="single"/>
        <sz val="9"/>
        <color indexed="8"/>
        <rFont val="Arial"/>
        <family val="2"/>
      </rPr>
      <t xml:space="preserve">ohne genveränderte Organismen </t>
    </r>
    <r>
      <rPr>
        <b/>
        <sz val="9"/>
        <color indexed="8"/>
        <rFont val="Arial"/>
        <family val="2"/>
      </rPr>
      <t>ernährt wurden.</t>
    </r>
    <r>
      <rPr>
        <sz val="9"/>
        <color indexed="8"/>
        <rFont val="Arial"/>
        <family val="2"/>
      </rPr>
      <t xml:space="preserve"> Beim Herstellungsprozess dürfen ebenso keine genveränderten Substanzen wie z. B. Kulturen, Lab, Zusatzstoffe usw. eingesetzt werden. Alle Käseprodukte sind </t>
    </r>
    <r>
      <rPr>
        <b/>
        <sz val="9"/>
        <color indexed="8"/>
        <rFont val="Arial"/>
        <family val="2"/>
      </rPr>
      <t>gemäß den geltenden gesetzlichen Bestimmungen</t>
    </r>
    <r>
      <rPr>
        <sz val="9"/>
        <color indexed="8"/>
        <rFont val="Arial"/>
        <family val="2"/>
      </rPr>
      <t xml:space="preserve"> herzustellen, zu reifen, zu verpacken und zu liefern. Bei der Lieferung müssen die gelieferten Käseprodukte </t>
    </r>
    <r>
      <rPr>
        <b/>
        <sz val="9"/>
        <color indexed="8"/>
        <rFont val="Arial"/>
        <family val="2"/>
      </rPr>
      <t>zirka zwei bis drei Wochen (Frischkäse) und mindestens zwei Monate (gereifter Käse) haltbar sein.</t>
    </r>
  </si>
  <si>
    <t>Joghurt</t>
  </si>
  <si>
    <t>Vollmilchjoghurt, Kirsche</t>
  </si>
  <si>
    <t>Taleggio g.U.</t>
  </si>
  <si>
    <r>
      <t>Caratteristiche qualitative</t>
    </r>
    <r>
      <rPr>
        <sz val="9"/>
        <color indexed="8"/>
        <rFont val="Arial"/>
        <family val="2"/>
      </rPr>
      <t xml:space="preserve">: </t>
    </r>
    <r>
      <rPr>
        <u val="single"/>
        <sz val="9"/>
        <color indexed="8"/>
        <rFont val="Arial"/>
        <family val="2"/>
      </rPr>
      <t>t</t>
    </r>
    <r>
      <rPr>
        <sz val="9"/>
        <color indexed="8"/>
        <rFont val="Arial"/>
        <family val="2"/>
      </rPr>
      <t xml:space="preserve">utti i formaggi forniti saranno di prima qualitá, sani ed in perfetto stato di conservazione. Non saranno sofisticati con l’aggiunta di grassi od altre sostanze estranee. Non saranno colorati né all’interno né all’esterno con coloranti nocivi. Le forme o confezioni saranno consegnate intere ed intatte e non schiacciate o bacate. </t>
    </r>
    <r>
      <rPr>
        <b/>
        <sz val="9"/>
        <color indexed="8"/>
        <rFont val="Arial"/>
        <family val="2"/>
      </rPr>
      <t xml:space="preserve">Tutti i formaggi saranno a base di latte di vacca pastorizzato (se di stagionatura inferiore ai 60 giorni) e proveniente da animali foraggiati esclusivamente con alimenti per animali e additivi per detti alimenti, </t>
    </r>
    <r>
      <rPr>
        <b/>
        <u val="single"/>
        <sz val="9"/>
        <color indexed="8"/>
        <rFont val="Arial"/>
        <family val="2"/>
      </rPr>
      <t xml:space="preserve">geneticamente non modificati. </t>
    </r>
    <r>
      <rPr>
        <sz val="9"/>
        <color indexed="8"/>
        <rFont val="Arial"/>
        <family val="2"/>
      </rPr>
      <t xml:space="preserve">Allo stesso modo nel processo produttivo non saranno impiegate sostanze geneticamente modificate, ad esempio colture, caglio, additivi, ecc. Tutti i formaggi saranno prodotti, maturati, confezionati e consegnati in adempimento alle </t>
    </r>
    <r>
      <rPr>
        <b/>
        <sz val="9"/>
        <color indexed="8"/>
        <rFont val="Arial"/>
        <family val="2"/>
      </rPr>
      <t xml:space="preserve">vigenti disposizioni di legge. </t>
    </r>
    <r>
      <rPr>
        <sz val="9"/>
        <color indexed="8"/>
        <rFont val="Arial"/>
        <family val="2"/>
      </rPr>
      <t xml:space="preserve">I formaggi forniti all’atto della consegna recheranno un periodo di conservazione di: </t>
    </r>
    <r>
      <rPr>
        <b/>
        <sz val="9"/>
        <color indexed="8"/>
        <rFont val="Arial"/>
        <family val="2"/>
      </rPr>
      <t>circa due/tre settimane per i formaggi freschi e almeno 2 mesi per i formaggi stagionati.</t>
    </r>
  </si>
  <si>
    <t>Warenklasse</t>
  </si>
  <si>
    <t>Unità di misura del prezzo / Preiseinheit</t>
  </si>
  <si>
    <t>B</t>
  </si>
  <si>
    <t>R</t>
  </si>
  <si>
    <t>T</t>
  </si>
  <si>
    <t>GORGONZOLA tipo dolce 1/4 DOP</t>
  </si>
  <si>
    <t>ITALICO umidità max 50%</t>
  </si>
  <si>
    <t xml:space="preserve">Mozzarella </t>
  </si>
  <si>
    <t>Mozzarella per pizza</t>
  </si>
  <si>
    <t>Mozzarella für Pizza</t>
  </si>
  <si>
    <t>ASIAGO pressato porzionato 1/4 DOP</t>
  </si>
  <si>
    <t>CRESCENZA (Stracchino) in 100-g-Portionen</t>
  </si>
  <si>
    <t xml:space="preserve">BURRO </t>
  </si>
  <si>
    <t xml:space="preserve">BUTTER </t>
  </si>
  <si>
    <t>A</t>
  </si>
  <si>
    <t xml:space="preserve">Latte intero UHT bio </t>
  </si>
  <si>
    <t>Vollmilch UHT, Bio</t>
  </si>
  <si>
    <t>Latte UHT intero</t>
  </si>
  <si>
    <t>Latte UHT parzialmente scremato</t>
  </si>
  <si>
    <t>EDAMER tranci umidità max 42%</t>
  </si>
  <si>
    <t>FORMAGGINI porzionati</t>
  </si>
  <si>
    <t xml:space="preserve">Streichkäse </t>
  </si>
  <si>
    <t>Emmental tranci, umidità max 35%</t>
  </si>
  <si>
    <t>Parmigiano Reggiano 1/8 g.U., portioniert</t>
  </si>
  <si>
    <t>Grana Padano porz 1/8 DOP</t>
  </si>
  <si>
    <t>Parmigiano Reggiano porz 1/8 DOP</t>
  </si>
  <si>
    <t>Gorgonzola tipo piccante 1/4 DOP</t>
  </si>
  <si>
    <t>FONTAL tranci grasso min 45%</t>
  </si>
  <si>
    <t>Fontal in Stücke, Fettanteil min. 45%</t>
  </si>
  <si>
    <t>EDAMER in Stücke, max. Feuchtigkeit 42%</t>
  </si>
  <si>
    <t>GORGONZOLA, scharf, 1/4 g.U.</t>
  </si>
  <si>
    <t>GORGONZOLA, süß, 1/4 g.U.</t>
  </si>
  <si>
    <t>ITALICO, max. Feuchtigkeit 50%</t>
  </si>
  <si>
    <t>PROVOLONE, Fettanteil min. 40%</t>
  </si>
  <si>
    <t>Dreieckskäse, portionsweise</t>
  </si>
  <si>
    <t>ASIAGO, gepresst, porzioniert 1/4 g.U.</t>
  </si>
  <si>
    <t>Asiago pressato forma intera DOP</t>
  </si>
  <si>
    <t>Emmentaler, Stücke, max. Feuchtigkeit 35%</t>
  </si>
  <si>
    <t>CACIOTTA aus Kuhmilch, max. Feuchtigkeit 43%</t>
  </si>
  <si>
    <t>CACIOTTA latte vaccino, umidità max 43%</t>
  </si>
  <si>
    <t>Käse g.U., gepresster Asiago, ganzer Käselaib</t>
  </si>
  <si>
    <t>Eier der Klasse A, M - medium</t>
  </si>
  <si>
    <t>Misto d'uovo bio</t>
  </si>
  <si>
    <t>Eier geschält - verpackt</t>
  </si>
  <si>
    <t>gemischtes Ei, bio</t>
  </si>
  <si>
    <t>Haltbare entrahmte Milch</t>
  </si>
  <si>
    <t>Haltbare teilentrahmte Milch</t>
  </si>
  <si>
    <t>Yogurt albicocca bio 2 x 125 g</t>
  </si>
  <si>
    <t>Yogurt banana bio 2 x 125 g</t>
  </si>
  <si>
    <t xml:space="preserve">FORMAGGIO SPALMABILE   </t>
  </si>
  <si>
    <t>CRESCENZA (stracchino) in porz. da 100 g</t>
  </si>
  <si>
    <t>PROVOLONE grasso min 40%</t>
  </si>
  <si>
    <t xml:space="preserve">Grana Padano g.U. 1/8, portioniert </t>
  </si>
  <si>
    <t>Hühnereier, Klasse A - frisch, Größe L - groß</t>
  </si>
  <si>
    <t>Hühnereier, Klasse A - frisch, Größe M - medium</t>
  </si>
  <si>
    <t>ganze Hühnereier, geschält, pasteurisiert (gemischt)</t>
  </si>
  <si>
    <t>Uova di gallina categoria A - fresche, pezzatura M - medie</t>
  </si>
  <si>
    <t xml:space="preserve">Uova intere sgusciate pastorizzate (misto d'uovo) </t>
  </si>
  <si>
    <t>Die für die Herstellung aller Milchprodukte verwendete Milch muss von Kühen stammen, die ausschließlich mit Tierfuttermitteln und Zusatzstoffen für diese Futtermittel ohne genveränderte Organismen (GVO-frei) ernährt wurden.</t>
  </si>
  <si>
    <t xml:space="preserve">Haltbare Schlagsahne </t>
  </si>
  <si>
    <t>Latte UHT scremato</t>
  </si>
  <si>
    <t>100 g</t>
  </si>
  <si>
    <t>60 g</t>
  </si>
  <si>
    <t>62,5 g</t>
  </si>
  <si>
    <t>Uova categoria A, M - medie</t>
  </si>
  <si>
    <t>Joghurt, Aprikose, Bio 2 x 125 g</t>
  </si>
  <si>
    <t>Joghurt, Banane, Bio 2 x 125 g</t>
  </si>
  <si>
    <t>g</t>
  </si>
  <si>
    <t>Confezione individuale / Einzelpackung</t>
  </si>
  <si>
    <t>Classe merceologica</t>
  </si>
  <si>
    <t>Formato confezione primaria / Primäres Verpackungsformat</t>
  </si>
  <si>
    <t>Unità di consegna minima / kleinste Liefereinheit</t>
  </si>
  <si>
    <t>PREZZO A BASE D’ASTA IVA esclusa € per unità di misura
AUSSCHREIBUNGSPREIS ohne Mwst. € pro Maßeinheit</t>
  </si>
  <si>
    <t>Uova di gallina categoria A - fresche, pezzatura L - grandi</t>
  </si>
  <si>
    <t>FORMAGGI / KÄSE</t>
  </si>
  <si>
    <t xml:space="preserve">Haltbare Vollmilch </t>
  </si>
  <si>
    <t>PANNA UHT da montare</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</si>
  <si>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</si>
  <si>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Il latte impiegato nella produzione di tutti i latticini forniti sarà proveniente da vacche foragiate esclusivamente con alimenti per animali e additivi per detti alimenti, geneticamente non modificati (NO OGM).</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</si>
  <si>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</si>
  <si>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</si>
  <si>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</si>
  <si>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</si>
  <si>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</si>
  <si>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</si>
  <si>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</si>
  <si>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</si>
  <si>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</si>
  <si>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PREZZO OFFERTO 
IVA esclusa (in cifre)
€ per unità di misura
ANGEBOTENER PREIS
ohne MwSt. (in Ziffern)
€ pro Maßeinheit</t>
  </si>
  <si>
    <t>PREZZO OFFERTO 
IVA esclusa (in cifre)
€ per QUANTITÀ INDICATIVA
ANGEBOTENER PREIS
ohne MwSt. (in Ziffern)
€ pro INDIKATIVE MENGE</t>
  </si>
  <si>
    <t>ALLEGATO C1 - MODELLO PER L’OFFERTA ECONOMICA SPECIFICA DEI PRODOTTI OBBLIGATORI
ANLAGE C1 - FORMULAR FÜR DAS SPEZIFISCHE PREISANGEBOT FÜR OBLIGATORISCHE PRODUKTE</t>
  </si>
  <si>
    <t>IMPORTO COMPLESSIVO
GESAMTSUMME</t>
  </si>
  <si>
    <t>IN ZIFFERN
IN CIFRE</t>
  </si>
  <si>
    <t>IN BUCHSTABEN
IN LETTERE</t>
  </si>
  <si>
    <t>COSTI DELLA SICUREZZA
SICHERHEITSKOSTEN
(art. 87 comma/Abs. 4 D.Lgs./GvD 163/2006)</t>
  </si>
  <si>
    <t>QUANTITÀ INDICATIVA
Fabbisogno indicativo al kg o al pezzo, se specificato /
INDIKATIVE MENGE
indikativer Bedarf pro Stück oder kg wenn angegeben</t>
  </si>
  <si>
    <t>LOTTO 15 - LATTIERO CASEARI E OVOPRODOTTI (AREA OVEST)
LOS 15 - MILCHPRODUKTE UND EIER (BEREICH WEST)
CIG 5419230A0F</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</si>
</sst>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00"/>
    <numFmt numFmtId="183" formatCode="#,##0.00\ &quot;€&quot;"/>
  </numFmts>
  <fonts count="42">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i/>
      <sz val="8"/>
      <color indexed="8"/>
      <name val="Arial"/>
      <family val="2"/>
    </font>
    <font>
      <u val="single"/>
      <sz val="9"/>
      <color indexed="8"/>
      <name val="Arial"/>
      <family val="2"/>
    </font>
    <font>
      <sz val="9"/>
      <color indexed="8"/>
      <name val="Arial"/>
      <family val="2"/>
    </font>
    <font>
      <b/>
      <sz val="9"/>
      <color indexed="8"/>
      <name val="Arial"/>
      <family val="2"/>
    </font>
    <font>
      <b/>
      <u val="single"/>
      <sz val="9"/>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4"/>
      <name val="Calibri"/>
      <family val="2"/>
    </font>
    <font>
      <b/>
      <sz val="12"/>
      <name val="Arial"/>
      <family val="2"/>
    </font>
    <font>
      <b/>
      <sz val="10"/>
      <color indexed="8"/>
      <name val="Arial"/>
      <family val="2"/>
    </font>
    <font>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4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bottom style="thin"/>
    </border>
    <border>
      <left style="thin"/>
      <right style="thin"/>
      <top>
        <color indexed="63"/>
      </top>
      <bottom/>
    </border>
    <border>
      <left style="thin"/>
      <right style="thin"/>
      <top>
        <color indexed="63"/>
      </top>
      <bottom>
        <color indexed="63"/>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color indexed="63"/>
      </bottom>
    </border>
    <border>
      <left style="medium"/>
      <right>
        <color indexed="63"/>
      </right>
      <top style="medium"/>
      <bottom style="medium"/>
    </border>
    <border>
      <left style="dashDotDot"/>
      <right style="thin"/>
      <top style="dashDotDot"/>
      <bottom style="dashDotDot"/>
    </border>
    <border>
      <left style="thin"/>
      <right style="thin"/>
      <top style="dashDotDot"/>
      <bottom style="dashDotDot"/>
    </border>
    <border>
      <left style="thin"/>
      <right style="thin"/>
      <top>
        <color indexed="63"/>
      </top>
      <bottom style="dashDotDot"/>
    </border>
    <border>
      <left style="thin"/>
      <right>
        <color indexed="63"/>
      </right>
      <top style="dashDotDot"/>
      <bottom style="dashDotDot"/>
    </border>
    <border>
      <left style="thin"/>
      <right style="dashDotDot"/>
      <top style="dashDotDot"/>
      <bottom style="dashDotDot"/>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5"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34"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6">
    <xf numFmtId="0" fontId="0" fillId="0" borderId="0" xfId="0" applyAlignment="1">
      <alignment/>
    </xf>
    <xf numFmtId="0" fontId="19" fillId="0" borderId="0" xfId="0" applyFont="1" applyBorder="1" applyAlignment="1">
      <alignment/>
    </xf>
    <xf numFmtId="173" fontId="20" fillId="0" borderId="10" xfId="43" applyNumberFormat="1" applyFont="1" applyBorder="1" applyAlignment="1">
      <alignment horizontal="center" vertical="center" wrapText="1"/>
    </xf>
    <xf numFmtId="172" fontId="21" fillId="0" borderId="10" xfId="43" applyNumberFormat="1"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0" fillId="0" borderId="10" xfId="43" applyNumberFormat="1" applyFont="1" applyBorder="1" applyAlignment="1">
      <alignment horizontal="center" vertical="center" wrapText="1"/>
    </xf>
    <xf numFmtId="173" fontId="25" fillId="0" borderId="0" xfId="43" applyNumberFormat="1" applyFont="1" applyBorder="1" applyAlignment="1">
      <alignment horizontal="justify" vertical="center" wrapText="1"/>
    </xf>
    <xf numFmtId="172" fontId="26" fillId="0" borderId="0" xfId="43" applyNumberFormat="1" applyFont="1" applyBorder="1" applyAlignment="1">
      <alignment horizontal="justify" vertical="center" wrapText="1"/>
    </xf>
    <xf numFmtId="173" fontId="27" fillId="0" borderId="0" xfId="43" applyNumberFormat="1" applyFont="1" applyBorder="1" applyAlignment="1">
      <alignment horizontal="center" vertical="center" wrapText="1"/>
    </xf>
    <xf numFmtId="172" fontId="25" fillId="0" borderId="0" xfId="43" applyNumberFormat="1" applyFont="1" applyBorder="1" applyAlignment="1">
      <alignment horizontal="justify"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4" fillId="23" borderId="10" xfId="0" applyFont="1" applyFill="1" applyBorder="1" applyAlignment="1" applyProtection="1">
      <alignment horizontal="center" vertical="center" textRotation="90" wrapText="1"/>
      <protection/>
    </xf>
    <xf numFmtId="172" fontId="21" fillId="0" borderId="10" xfId="43" applyNumberFormat="1" applyFont="1" applyBorder="1" applyAlignment="1">
      <alignment vertical="center" wrapText="1"/>
    </xf>
    <xf numFmtId="172" fontId="20" fillId="0" borderId="10" xfId="43" applyNumberFormat="1" applyFont="1" applyBorder="1" applyAlignment="1">
      <alignment vertical="center" wrapText="1"/>
    </xf>
    <xf numFmtId="173" fontId="20" fillId="0" borderId="10" xfId="43" applyNumberFormat="1" applyFont="1" applyBorder="1" applyAlignment="1">
      <alignment vertical="center" wrapText="1"/>
    </xf>
    <xf numFmtId="0" fontId="19" fillId="24" borderId="10" xfId="0" applyFont="1" applyFill="1" applyBorder="1" applyAlignment="1">
      <alignment horizontal="center"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0" borderId="0" xfId="0" applyFont="1" applyFill="1" applyBorder="1" applyAlignment="1">
      <alignment/>
    </xf>
    <xf numFmtId="173" fontId="20" fillId="0" borderId="0" xfId="43" applyNumberFormat="1" applyFont="1" applyFill="1" applyBorder="1" applyAlignment="1">
      <alignment horizontal="center" vertical="center" wrapText="1"/>
    </xf>
    <xf numFmtId="172" fontId="21" fillId="0" borderId="0" xfId="43" applyNumberFormat="1" applyFont="1" applyFill="1" applyBorder="1" applyAlignment="1">
      <alignment horizontal="center" vertical="center" wrapText="1"/>
    </xf>
    <xf numFmtId="173" fontId="22" fillId="0" borderId="0" xfId="43" applyNumberFormat="1" applyFont="1" applyFill="1" applyBorder="1" applyAlignment="1">
      <alignment horizontal="center" vertical="center" wrapText="1"/>
    </xf>
    <xf numFmtId="172" fontId="20" fillId="0" borderId="0" xfId="43" applyNumberFormat="1" applyFont="1" applyFill="1" applyBorder="1" applyAlignment="1">
      <alignment horizontal="center" vertical="center" wrapText="1"/>
    </xf>
    <xf numFmtId="173" fontId="22" fillId="0" borderId="0" xfId="43" applyNumberFormat="1" applyFont="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173" fontId="20" fillId="0" borderId="0" xfId="43" applyNumberFormat="1" applyFont="1" applyBorder="1" applyAlignment="1">
      <alignment vertical="center" wrapText="1"/>
    </xf>
    <xf numFmtId="172" fontId="21" fillId="0" borderId="0" xfId="43" applyNumberFormat="1" applyFont="1" applyBorder="1" applyAlignment="1">
      <alignment vertical="center" wrapText="1"/>
    </xf>
    <xf numFmtId="172" fontId="20" fillId="0" borderId="0" xfId="43" applyNumberFormat="1" applyFont="1" applyBorder="1" applyAlignment="1">
      <alignment vertical="center" wrapText="1"/>
    </xf>
    <xf numFmtId="0" fontId="19" fillId="24" borderId="11" xfId="0" applyFont="1" applyFill="1" applyBorder="1" applyAlignment="1">
      <alignment horizontal="left" vertical="center" wrapText="1"/>
    </xf>
    <xf numFmtId="0" fontId="19" fillId="24" borderId="13" xfId="0" applyFont="1" applyFill="1" applyBorder="1" applyAlignment="1">
      <alignment vertical="center" wrapText="1"/>
    </xf>
    <xf numFmtId="0" fontId="19" fillId="24" borderId="14" xfId="0" applyFont="1" applyFill="1" applyBorder="1" applyAlignment="1">
      <alignment vertical="center" wrapText="1"/>
    </xf>
    <xf numFmtId="0" fontId="24" fillId="23" borderId="10" xfId="0" applyFont="1" applyFill="1" applyBorder="1" applyAlignment="1" applyProtection="1">
      <alignment horizontal="center" vertical="center" textRotation="90" wrapText="1" shrinkToFit="1"/>
      <protection/>
    </xf>
    <xf numFmtId="2" fontId="24" fillId="23" borderId="10" xfId="0" applyNumberFormat="1" applyFont="1" applyFill="1" applyBorder="1" applyAlignment="1" applyProtection="1">
      <alignment horizontal="center" vertical="center" textRotation="90" wrapText="1"/>
      <protection/>
    </xf>
    <xf numFmtId="0" fontId="19" fillId="24" borderId="15" xfId="0" applyFont="1" applyFill="1" applyBorder="1" applyAlignment="1">
      <alignment horizontal="center" vertical="center" wrapText="1"/>
    </xf>
    <xf numFmtId="174" fontId="24" fillId="4" borderId="10" xfId="43" applyNumberFormat="1" applyFont="1" applyFill="1" applyBorder="1" applyAlignment="1">
      <alignment horizontal="center" vertical="center" wrapText="1"/>
    </xf>
    <xf numFmtId="0" fontId="1" fillId="23" borderId="10" xfId="0" applyFont="1" applyFill="1" applyBorder="1" applyAlignment="1">
      <alignment horizontal="center" vertical="center" wrapText="1"/>
    </xf>
    <xf numFmtId="0" fontId="1" fillId="23" borderId="16" xfId="0" applyFont="1" applyFill="1" applyBorder="1" applyAlignment="1">
      <alignment horizontal="center" vertical="center" wrapText="1"/>
    </xf>
    <xf numFmtId="0" fontId="19" fillId="24" borderId="10" xfId="0"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19" fillId="0" borderId="10" xfId="0" applyFont="1" applyFill="1" applyBorder="1" applyAlignment="1">
      <alignment vertical="center" wrapText="1"/>
    </xf>
    <xf numFmtId="4" fontId="19" fillId="0" borderId="12" xfId="0" applyNumberFormat="1" applyFont="1" applyFill="1" applyBorder="1" applyAlignment="1">
      <alignment horizontal="center" vertical="center" wrapText="1"/>
    </xf>
    <xf numFmtId="0" fontId="0" fillId="0" borderId="11" xfId="0" applyBorder="1" applyAlignment="1">
      <alignment horizontal="left" vertical="center" wrapText="1"/>
    </xf>
    <xf numFmtId="3" fontId="19" fillId="0" borderId="11" xfId="0" applyNumberFormat="1" applyFont="1" applyFill="1" applyBorder="1" applyAlignment="1">
      <alignment horizontal="center" vertical="center" wrapText="1"/>
    </xf>
    <xf numFmtId="4" fontId="19" fillId="24" borderId="12" xfId="0" applyNumberFormat="1" applyFont="1" applyFill="1" applyBorder="1" applyAlignment="1">
      <alignment horizontal="center" vertical="center" wrapText="1"/>
    </xf>
    <xf numFmtId="3" fontId="19" fillId="25" borderId="10"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0" xfId="0" applyFont="1" applyFill="1" applyBorder="1" applyAlignment="1">
      <alignment horizontal="center" vertical="center" wrapText="1"/>
    </xf>
    <xf numFmtId="173" fontId="20" fillId="0" borderId="10" xfId="43" applyNumberFormat="1" applyFont="1" applyFill="1" applyBorder="1" applyAlignment="1">
      <alignment horizontal="center" vertical="center" wrapText="1"/>
    </xf>
    <xf numFmtId="172" fontId="21" fillId="0" borderId="10" xfId="43" applyNumberFormat="1" applyFont="1" applyFill="1" applyBorder="1" applyAlignment="1">
      <alignment horizontal="center" vertical="center" wrapText="1"/>
    </xf>
    <xf numFmtId="173" fontId="22" fillId="0" borderId="10" xfId="43" applyNumberFormat="1" applyFont="1" applyFill="1" applyBorder="1" applyAlignment="1">
      <alignment horizontal="center" vertical="center" wrapText="1"/>
    </xf>
    <xf numFmtId="172" fontId="20" fillId="0" borderId="10" xfId="43" applyNumberFormat="1" applyFont="1" applyFill="1" applyBorder="1" applyAlignment="1">
      <alignment horizontal="center" vertical="center" wrapText="1"/>
    </xf>
    <xf numFmtId="0" fontId="19" fillId="0" borderId="11" xfId="0" applyFont="1" applyFill="1" applyBorder="1" applyAlignment="1">
      <alignment vertical="center" wrapText="1"/>
    </xf>
    <xf numFmtId="0" fontId="23" fillId="24" borderId="10" xfId="0" applyFont="1" applyFill="1" applyBorder="1" applyAlignment="1">
      <alignment vertical="center" wrapText="1"/>
    </xf>
    <xf numFmtId="3" fontId="19" fillId="24" borderId="10"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2" fontId="1" fillId="4" borderId="11" xfId="0" applyNumberFormat="1" applyFont="1" applyFill="1" applyBorder="1" applyAlignment="1">
      <alignment horizontal="center" vertical="center" wrapText="1"/>
    </xf>
    <xf numFmtId="2" fontId="1" fillId="4" borderId="10" xfId="0" applyNumberFormat="1" applyFont="1" applyFill="1" applyBorder="1" applyAlignment="1">
      <alignment horizontal="center" vertical="center" wrapText="1"/>
    </xf>
    <xf numFmtId="2" fontId="1" fillId="4" borderId="12" xfId="0" applyNumberFormat="1"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174" fontId="23" fillId="7" borderId="10" xfId="43"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4" fontId="1" fillId="7" borderId="0" xfId="0" applyNumberFormat="1" applyFont="1" applyFill="1" applyBorder="1" applyAlignment="1">
      <alignment horizontal="center"/>
    </xf>
    <xf numFmtId="0" fontId="19" fillId="0" borderId="10" xfId="0" applyFont="1" applyFill="1" applyBorder="1" applyAlignment="1">
      <alignment/>
    </xf>
    <xf numFmtId="0" fontId="33" fillId="24" borderId="17" xfId="0" applyFont="1" applyFill="1" applyBorder="1" applyAlignment="1">
      <alignment horizontal="left" vertical="center" wrapText="1"/>
    </xf>
    <xf numFmtId="0" fontId="33" fillId="24" borderId="18" xfId="0" applyFont="1" applyFill="1" applyBorder="1" applyAlignment="1">
      <alignment horizontal="left" vertical="center" wrapText="1"/>
    </xf>
    <xf numFmtId="0" fontId="1" fillId="23" borderId="10" xfId="0" applyFont="1" applyFill="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0" fontId="19" fillId="0" borderId="10" xfId="0" applyFont="1" applyBorder="1" applyAlignment="1">
      <alignment vertical="center"/>
    </xf>
    <xf numFmtId="0" fontId="19" fillId="0" borderId="19" xfId="0" applyFont="1" applyBorder="1" applyAlignment="1">
      <alignment vertical="center"/>
    </xf>
    <xf numFmtId="172" fontId="20" fillId="0" borderId="0" xfId="43" applyNumberFormat="1" applyFont="1" applyBorder="1" applyAlignment="1">
      <alignment vertical="center" wrapText="1"/>
    </xf>
    <xf numFmtId="172" fontId="20" fillId="0" borderId="0" xfId="43" applyNumberFormat="1" applyFont="1" applyFill="1" applyBorder="1" applyAlignment="1">
      <alignment horizontal="center" vertical="center" wrapText="1"/>
    </xf>
    <xf numFmtId="174" fontId="24" fillId="26" borderId="20" xfId="43" applyNumberFormat="1" applyFont="1" applyFill="1" applyBorder="1" applyAlignment="1">
      <alignment horizontal="center" vertical="center" wrapText="1"/>
    </xf>
    <xf numFmtId="0" fontId="33" fillId="0" borderId="17" xfId="0" applyFont="1" applyFill="1" applyBorder="1" applyAlignment="1">
      <alignment horizontal="left" vertical="center" wrapText="1"/>
    </xf>
    <xf numFmtId="0" fontId="0" fillId="0" borderId="0" xfId="0" applyBorder="1" applyAlignment="1">
      <alignment horizontal="center" vertical="center" wrapText="1"/>
    </xf>
    <xf numFmtId="0" fontId="19" fillId="24"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4" fontId="19" fillId="7" borderId="0" xfId="0" applyNumberFormat="1" applyFont="1" applyFill="1" applyBorder="1" applyAlignment="1">
      <alignment horizontal="center" vertical="center" wrapText="1"/>
    </xf>
    <xf numFmtId="0" fontId="40" fillId="0" borderId="21" xfId="0" applyFont="1" applyFill="1" applyBorder="1" applyAlignment="1">
      <alignment horizontal="center" vertical="center" wrapText="1"/>
    </xf>
    <xf numFmtId="4" fontId="41" fillId="26" borderId="22" xfId="0" applyNumberFormat="1" applyFont="1" applyFill="1" applyBorder="1" applyAlignment="1">
      <alignment horizontal="left" vertical="center" wrapText="1"/>
    </xf>
    <xf numFmtId="183" fontId="40" fillId="26" borderId="23" xfId="0" applyNumberFormat="1" applyFont="1" applyFill="1" applyBorder="1" applyAlignment="1" applyProtection="1">
      <alignment horizontal="center" vertical="center"/>
      <protection locked="0"/>
    </xf>
    <xf numFmtId="0" fontId="40" fillId="0" borderId="21" xfId="0" applyFont="1" applyFill="1" applyBorder="1" applyAlignment="1">
      <alignment horizontal="center" vertical="center"/>
    </xf>
    <xf numFmtId="4" fontId="41" fillId="26" borderId="24" xfId="0" applyNumberFormat="1" applyFont="1" applyFill="1" applyBorder="1" applyAlignment="1">
      <alignment horizontal="left" vertical="center" wrapText="1"/>
    </xf>
    <xf numFmtId="0" fontId="41" fillId="26" borderId="25" xfId="0" applyNumberFormat="1" applyFont="1" applyFill="1" applyBorder="1" applyAlignment="1" applyProtection="1">
      <alignment horizontal="center"/>
      <protection locked="0"/>
    </xf>
    <xf numFmtId="4" fontId="1" fillId="0" borderId="0" xfId="0" applyNumberFormat="1" applyFont="1" applyFill="1" applyBorder="1" applyAlignment="1">
      <alignment horizontal="center" vertical="center" wrapText="1"/>
    </xf>
    <xf numFmtId="173" fontId="20" fillId="0" borderId="0" xfId="43" applyNumberFormat="1" applyFont="1" applyFill="1" applyBorder="1" applyAlignment="1">
      <alignment horizontal="center" vertical="center" wrapText="1"/>
    </xf>
    <xf numFmtId="172" fontId="21" fillId="0" borderId="0" xfId="43" applyNumberFormat="1" applyFont="1" applyFill="1" applyBorder="1" applyAlignment="1">
      <alignment horizontal="center" vertical="center" wrapText="1"/>
    </xf>
    <xf numFmtId="173" fontId="22" fillId="0" borderId="0" xfId="43" applyNumberFormat="1" applyFont="1" applyFill="1" applyBorder="1" applyAlignment="1">
      <alignment horizontal="center" vertical="center" wrapText="1"/>
    </xf>
    <xf numFmtId="4" fontId="1" fillId="26" borderId="11" xfId="0" applyNumberFormat="1" applyFont="1" applyFill="1" applyBorder="1" applyAlignment="1" applyProtection="1">
      <alignment horizontal="center" vertical="center" wrapText="1"/>
      <protection locked="0"/>
    </xf>
    <xf numFmtId="0" fontId="33" fillId="0" borderId="17" xfId="0" applyFont="1" applyFill="1" applyBorder="1" applyAlignment="1" applyProtection="1">
      <alignment horizontal="left" vertical="center" wrapText="1"/>
      <protection locked="0"/>
    </xf>
    <xf numFmtId="0" fontId="40" fillId="0" borderId="0" xfId="0" applyFont="1" applyFill="1" applyBorder="1" applyAlignment="1">
      <alignment horizontal="center" vertical="center" wrapText="1"/>
    </xf>
    <xf numFmtId="0" fontId="40" fillId="0" borderId="0" xfId="0" applyFont="1" applyFill="1" applyBorder="1" applyAlignment="1">
      <alignment horizontal="center" vertical="center"/>
    </xf>
    <xf numFmtId="4" fontId="1" fillId="26" borderId="11" xfId="0" applyNumberFormat="1" applyFont="1" applyFill="1" applyBorder="1" applyAlignment="1" applyProtection="1">
      <alignment horizontal="center" vertical="center" wrapText="1"/>
      <protection/>
    </xf>
    <xf numFmtId="183" fontId="40" fillId="26" borderId="23" xfId="0" applyNumberFormat="1" applyFont="1" applyFill="1" applyBorder="1" applyAlignment="1" applyProtection="1">
      <alignment horizontal="center" vertical="center"/>
      <protection/>
    </xf>
    <xf numFmtId="0" fontId="41" fillId="26" borderId="25" xfId="0" applyNumberFormat="1" applyFont="1" applyFill="1" applyBorder="1" applyAlignment="1" applyProtection="1">
      <alignment horizontal="center" vertical="center"/>
      <protection locked="0"/>
    </xf>
    <xf numFmtId="0" fontId="0" fillId="0" borderId="17" xfId="0" applyBorder="1" applyAlignment="1">
      <alignment horizontal="left" vertical="center" wrapText="1"/>
    </xf>
    <xf numFmtId="4" fontId="23" fillId="7" borderId="11" xfId="0" applyNumberFormat="1" applyFont="1" applyFill="1" applyBorder="1" applyAlignment="1" applyProtection="1">
      <alignment horizontal="center" vertical="center" wrapText="1"/>
      <protection/>
    </xf>
    <xf numFmtId="4" fontId="1" fillId="7" borderId="0" xfId="0" applyNumberFormat="1" applyFont="1" applyFill="1" applyBorder="1" applyAlignment="1">
      <alignment vertical="center"/>
    </xf>
    <xf numFmtId="4" fontId="23" fillId="7" borderId="26" xfId="0" applyNumberFormat="1" applyFont="1" applyFill="1" applyBorder="1" applyAlignment="1" applyProtection="1">
      <alignment horizontal="center" vertical="center" wrapText="1"/>
      <protection/>
    </xf>
    <xf numFmtId="4" fontId="1" fillId="26" borderId="15" xfId="0" applyNumberFormat="1" applyFont="1" applyFill="1" applyBorder="1" applyAlignment="1" applyProtection="1">
      <alignment horizontal="center" vertical="center" wrapText="1"/>
      <protection/>
    </xf>
    <xf numFmtId="4" fontId="1" fillId="0" borderId="18" xfId="0" applyNumberFormat="1" applyFont="1" applyFill="1" applyBorder="1" applyAlignment="1" applyProtection="1">
      <alignment horizontal="center" vertical="center" wrapText="1"/>
      <protection/>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29" fillId="24" borderId="29" xfId="0" applyFont="1" applyFill="1" applyBorder="1" applyAlignment="1">
      <alignment horizontal="left" vertical="center" wrapText="1"/>
    </xf>
    <xf numFmtId="0" fontId="0" fillId="0" borderId="15" xfId="0" applyBorder="1" applyAlignment="1">
      <alignment vertical="center" wrapText="1"/>
    </xf>
    <xf numFmtId="0" fontId="0" fillId="0" borderId="11" xfId="0" applyBorder="1" applyAlignment="1">
      <alignment vertical="center" wrapText="1"/>
    </xf>
    <xf numFmtId="0" fontId="29" fillId="24" borderId="15" xfId="0" applyFont="1" applyFill="1" applyBorder="1" applyAlignment="1">
      <alignment horizontal="left" vertical="center" wrapText="1"/>
    </xf>
    <xf numFmtId="0" fontId="33" fillId="24" borderId="30" xfId="0" applyFont="1" applyFill="1" applyBorder="1" applyAlignment="1">
      <alignment horizontal="left" vertical="center" wrapText="1"/>
    </xf>
    <xf numFmtId="0" fontId="0" fillId="0" borderId="17" xfId="0" applyBorder="1" applyAlignment="1">
      <alignment horizontal="left" vertical="center" wrapText="1"/>
    </xf>
    <xf numFmtId="0" fontId="19" fillId="0" borderId="31" xfId="0" applyFont="1" applyBorder="1" applyAlignment="1">
      <alignment vertical="center" wrapText="1"/>
    </xf>
    <xf numFmtId="0" fontId="1" fillId="0" borderId="32" xfId="0" applyFont="1" applyBorder="1" applyAlignment="1">
      <alignment vertical="center" wrapText="1"/>
    </xf>
    <xf numFmtId="0" fontId="1" fillId="0" borderId="33" xfId="0" applyFont="1" applyBorder="1" applyAlignment="1">
      <alignment vertical="center" wrapText="1"/>
    </xf>
    <xf numFmtId="0" fontId="1" fillId="0" borderId="34" xfId="0" applyFont="1" applyBorder="1" applyAlignment="1">
      <alignment vertical="center" wrapText="1"/>
    </xf>
    <xf numFmtId="0" fontId="1" fillId="0" borderId="35" xfId="0" applyFont="1" applyBorder="1" applyAlignment="1">
      <alignment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9" fillId="24" borderId="29" xfId="0" applyFont="1" applyFill="1" applyBorder="1" applyAlignment="1">
      <alignment vertical="center" wrapText="1"/>
    </xf>
    <xf numFmtId="0" fontId="19" fillId="0" borderId="29" xfId="0" applyFont="1" applyFill="1" applyBorder="1" applyAlignment="1">
      <alignment vertical="center" wrapText="1"/>
    </xf>
    <xf numFmtId="0" fontId="19" fillId="0" borderId="10" xfId="0" applyFont="1" applyBorder="1" applyAlignment="1">
      <alignment vertical="center" wrapText="1"/>
    </xf>
    <xf numFmtId="0" fontId="0" fillId="0" borderId="10" xfId="0" applyBorder="1" applyAlignment="1">
      <alignment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19" fillId="24" borderId="12" xfId="0" applyFont="1" applyFill="1" applyBorder="1" applyAlignment="1">
      <alignment horizontal="left" vertical="center" wrapText="1"/>
    </xf>
    <xf numFmtId="0" fontId="0" fillId="0" borderId="15" xfId="0" applyBorder="1" applyAlignment="1">
      <alignment horizontal="left" vertical="center" wrapText="1"/>
    </xf>
    <xf numFmtId="0" fontId="1" fillId="24" borderId="28" xfId="0" applyFont="1" applyFill="1" applyBorder="1" applyAlignment="1">
      <alignment horizontal="center" vertical="center" wrapText="1"/>
    </xf>
    <xf numFmtId="0" fontId="19" fillId="24" borderId="15" xfId="0" applyFont="1" applyFill="1" applyBorder="1" applyAlignment="1">
      <alignment horizontal="left" vertical="center" wrapText="1"/>
    </xf>
    <xf numFmtId="0" fontId="36"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40" fillId="26" borderId="39" xfId="0" applyFont="1" applyFill="1" applyBorder="1" applyAlignment="1">
      <alignment horizontal="center" vertical="center" wrapText="1"/>
    </xf>
    <xf numFmtId="0" fontId="0" fillId="0" borderId="22" xfId="0" applyBorder="1" applyAlignment="1">
      <alignment/>
    </xf>
    <xf numFmtId="0" fontId="0" fillId="0" borderId="40" xfId="0" applyBorder="1" applyAlignment="1">
      <alignment/>
    </xf>
    <xf numFmtId="0" fontId="0" fillId="0" borderId="24" xfId="0" applyBorder="1" applyAlignment="1">
      <alignment/>
    </xf>
    <xf numFmtId="0" fontId="19" fillId="0" borderId="10" xfId="0" applyFont="1" applyBorder="1" applyAlignment="1">
      <alignment vertical="center"/>
    </xf>
    <xf numFmtId="0" fontId="19" fillId="0" borderId="16" xfId="0" applyFont="1" applyBorder="1" applyAlignment="1">
      <alignment vertical="center" wrapText="1"/>
    </xf>
    <xf numFmtId="0" fontId="19" fillId="0" borderId="37" xfId="0" applyFont="1" applyBorder="1" applyAlignment="1">
      <alignment vertical="center"/>
    </xf>
    <xf numFmtId="0" fontId="37" fillId="23" borderId="16" xfId="0" applyFont="1" applyFill="1" applyBorder="1" applyAlignment="1">
      <alignment horizontal="left" vertical="center" wrapText="1"/>
    </xf>
    <xf numFmtId="0" fontId="38" fillId="0" borderId="41" xfId="0" applyFont="1" applyBorder="1" applyAlignment="1">
      <alignment horizontal="left" vertical="center" wrapText="1"/>
    </xf>
    <xf numFmtId="0" fontId="38" fillId="0" borderId="37" xfId="0" applyFont="1" applyBorder="1" applyAlignment="1">
      <alignment horizontal="left" vertical="center" wrapText="1"/>
    </xf>
    <xf numFmtId="0" fontId="19" fillId="24" borderId="29" xfId="0" applyFont="1" applyFill="1" applyBorder="1" applyAlignment="1">
      <alignment horizontal="left" vertical="center" wrapText="1"/>
    </xf>
    <xf numFmtId="0" fontId="28" fillId="24" borderId="29" xfId="0" applyFont="1" applyFill="1" applyBorder="1" applyAlignment="1">
      <alignment horizontal="center" vertical="center" wrapText="1"/>
    </xf>
    <xf numFmtId="0" fontId="0" fillId="0" borderId="15" xfId="0" applyBorder="1" applyAlignment="1">
      <alignment horizontal="center" vertical="center" wrapText="1"/>
    </xf>
    <xf numFmtId="0" fontId="28" fillId="24" borderId="15"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114300</xdr:rowOff>
    </xdr:from>
    <xdr:to>
      <xdr:col>19</xdr:col>
      <xdr:colOff>0</xdr:colOff>
      <xdr:row>0</xdr:row>
      <xdr:rowOff>1447800</xdr:rowOff>
    </xdr:to>
    <xdr:sp>
      <xdr:nvSpPr>
        <xdr:cNvPr id="1" name="TextBox 1"/>
        <xdr:cNvSpPr txBox="1">
          <a:spLocks noChangeArrowheads="1"/>
        </xdr:cNvSpPr>
      </xdr:nvSpPr>
      <xdr:spPr>
        <a:xfrm>
          <a:off x="16754475"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0</xdr:colOff>
      <xdr:row>0</xdr:row>
      <xdr:rowOff>133350</xdr:rowOff>
    </xdr:from>
    <xdr:to>
      <xdr:col>21</xdr:col>
      <xdr:colOff>904875</xdr:colOff>
      <xdr:row>0</xdr:row>
      <xdr:rowOff>1466850</xdr:rowOff>
    </xdr:to>
    <xdr:sp>
      <xdr:nvSpPr>
        <xdr:cNvPr id="2" name="TextBox 2"/>
        <xdr:cNvSpPr txBox="1">
          <a:spLocks noChangeArrowheads="1"/>
        </xdr:cNvSpPr>
      </xdr:nvSpPr>
      <xdr:spPr>
        <a:xfrm>
          <a:off x="16754475" y="13335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22</xdr:col>
      <xdr:colOff>685800</xdr:colOff>
      <xdr:row>0</xdr:row>
      <xdr:rowOff>114300</xdr:rowOff>
    </xdr:from>
    <xdr:to>
      <xdr:col>23</xdr:col>
      <xdr:colOff>1152525</xdr:colOff>
      <xdr:row>0</xdr:row>
      <xdr:rowOff>1447800</xdr:rowOff>
    </xdr:to>
    <xdr:sp>
      <xdr:nvSpPr>
        <xdr:cNvPr id="3" name="TextBox 3"/>
        <xdr:cNvSpPr txBox="1">
          <a:spLocks noChangeArrowheads="1"/>
        </xdr:cNvSpPr>
      </xdr:nvSpPr>
      <xdr:spPr>
        <a:xfrm>
          <a:off x="17440275" y="11430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H66"/>
  <sheetViews>
    <sheetView tabSelected="1" zoomScalePageLayoutView="0" workbookViewId="0" topLeftCell="A1">
      <selection activeCell="A2" sqref="A2:C2"/>
    </sheetView>
  </sheetViews>
  <sheetFormatPr defaultColWidth="11.57421875" defaultRowHeight="15"/>
  <cols>
    <col min="1" max="1" width="5.57421875" style="10" customWidth="1"/>
    <col min="2" max="2" width="38.7109375" style="1" customWidth="1"/>
    <col min="3" max="3" width="40.7109375" style="1" customWidth="1"/>
    <col min="4" max="4" width="38.28125" style="1" customWidth="1"/>
    <col min="5" max="5" width="37.8515625" style="1" customWidth="1"/>
    <col min="6" max="6" width="7.140625" style="11" customWidth="1"/>
    <col min="7" max="7" width="6.00390625" style="11" customWidth="1"/>
    <col min="8" max="8" width="11.421875" style="15" customWidth="1"/>
    <col min="9" max="9" width="5.7109375" style="15" customWidth="1"/>
    <col min="10" max="10" width="8.8515625" style="15" customWidth="1"/>
    <col min="11" max="11" width="5.57421875" style="15" customWidth="1"/>
    <col min="12" max="12" width="6.421875" style="15" customWidth="1"/>
    <col min="13" max="13" width="5.28125" style="15" customWidth="1"/>
    <col min="14" max="14" width="15.00390625" style="15" customWidth="1"/>
    <col min="15" max="15" width="17.140625" style="15" hidden="1" customWidth="1"/>
    <col min="16" max="16" width="11.57421875" style="15" hidden="1" customWidth="1"/>
    <col min="17" max="17" width="14.421875" style="70" hidden="1" customWidth="1"/>
    <col min="18" max="18" width="18.7109375" style="16" customWidth="1"/>
    <col min="19" max="19" width="0" style="12" hidden="1" customWidth="1"/>
    <col min="20" max="20" width="0" style="13" hidden="1" customWidth="1"/>
    <col min="21" max="21" width="0" style="14" hidden="1" customWidth="1"/>
    <col min="22" max="22" width="13.57421875" style="13" hidden="1" customWidth="1"/>
    <col min="23" max="24" width="18.7109375" style="16" customWidth="1"/>
    <col min="25" max="25" width="0" style="1" hidden="1" customWidth="1"/>
    <col min="26" max="16384" width="11.57421875" style="1" customWidth="1"/>
  </cols>
  <sheetData>
    <row r="1" spans="1:26" ht="123" customHeight="1" thickBot="1">
      <c r="A1" s="139" t="s">
        <v>132</v>
      </c>
      <c r="B1" s="140"/>
      <c r="C1" s="140"/>
      <c r="D1" s="140"/>
      <c r="E1" s="140"/>
      <c r="F1" s="140"/>
      <c r="G1" s="140"/>
      <c r="H1" s="140"/>
      <c r="I1" s="140"/>
      <c r="J1" s="140"/>
      <c r="K1" s="140"/>
      <c r="L1" s="140"/>
      <c r="M1" s="140"/>
      <c r="N1" s="140"/>
      <c r="O1" s="140"/>
      <c r="P1" s="140"/>
      <c r="Q1" s="140"/>
      <c r="R1" s="140"/>
      <c r="S1" s="140"/>
      <c r="T1" s="140"/>
      <c r="U1" s="141"/>
      <c r="V1" s="141"/>
      <c r="W1" s="141"/>
      <c r="X1" s="141"/>
      <c r="Y1" s="14"/>
      <c r="Z1" s="13"/>
    </row>
    <row r="2" spans="1:24" ht="150" customHeight="1" thickBot="1">
      <c r="A2" s="149" t="s">
        <v>138</v>
      </c>
      <c r="B2" s="150"/>
      <c r="C2" s="151"/>
      <c r="D2" s="43" t="s">
        <v>111</v>
      </c>
      <c r="E2" s="44" t="s">
        <v>42</v>
      </c>
      <c r="F2" s="17" t="s">
        <v>110</v>
      </c>
      <c r="G2" s="17" t="s">
        <v>112</v>
      </c>
      <c r="H2" s="17" t="s">
        <v>121</v>
      </c>
      <c r="I2" s="17" t="s">
        <v>113</v>
      </c>
      <c r="J2" s="17" t="s">
        <v>122</v>
      </c>
      <c r="K2" s="17" t="s">
        <v>123</v>
      </c>
      <c r="L2" s="39" t="s">
        <v>124</v>
      </c>
      <c r="M2" s="17" t="s">
        <v>43</v>
      </c>
      <c r="N2" s="17" t="s">
        <v>137</v>
      </c>
      <c r="O2" s="40" t="s">
        <v>137</v>
      </c>
      <c r="P2" s="17"/>
      <c r="Q2" s="68"/>
      <c r="R2" s="42" t="s">
        <v>114</v>
      </c>
      <c r="S2" s="1"/>
      <c r="T2" s="1"/>
      <c r="U2" s="1"/>
      <c r="V2" s="1"/>
      <c r="W2" s="82" t="s">
        <v>130</v>
      </c>
      <c r="X2" s="82" t="s">
        <v>131</v>
      </c>
    </row>
    <row r="3" spans="1:24" ht="99" customHeight="1" thickBot="1">
      <c r="A3" s="121" t="s">
        <v>119</v>
      </c>
      <c r="B3" s="122"/>
      <c r="C3" s="122"/>
      <c r="D3" s="122"/>
      <c r="E3" s="122"/>
      <c r="F3" s="122"/>
      <c r="G3" s="122"/>
      <c r="H3" s="122"/>
      <c r="I3" s="123"/>
      <c r="J3" s="122"/>
      <c r="K3" s="124"/>
      <c r="L3" s="124"/>
      <c r="M3" s="124"/>
      <c r="N3" s="124"/>
      <c r="O3" s="124"/>
      <c r="P3" s="124"/>
      <c r="Q3" s="124"/>
      <c r="R3" s="125"/>
      <c r="S3" s="20"/>
      <c r="T3" s="18"/>
      <c r="U3" s="4"/>
      <c r="V3" s="19"/>
      <c r="W3" s="80"/>
      <c r="X3" s="80"/>
    </row>
    <row r="4" spans="1:24" ht="19.5" customHeight="1" thickBot="1">
      <c r="A4" s="119" t="s">
        <v>34</v>
      </c>
      <c r="B4" s="120"/>
      <c r="C4" s="120"/>
      <c r="D4" s="120"/>
      <c r="E4" s="120"/>
      <c r="F4" s="120"/>
      <c r="G4" s="120"/>
      <c r="H4" s="120"/>
      <c r="I4" s="120"/>
      <c r="J4" s="120"/>
      <c r="K4" s="120"/>
      <c r="L4" s="120"/>
      <c r="M4" s="120"/>
      <c r="N4" s="107"/>
      <c r="O4" s="73"/>
      <c r="P4" s="73"/>
      <c r="Q4" s="73"/>
      <c r="R4" s="73"/>
      <c r="S4" s="6"/>
      <c r="T4" s="7"/>
      <c r="U4" s="8"/>
      <c r="V4" s="9"/>
      <c r="W4" s="73"/>
      <c r="X4" s="74"/>
    </row>
    <row r="5" spans="1:25" ht="22.5">
      <c r="A5" s="126"/>
      <c r="B5" s="153"/>
      <c r="C5" s="153"/>
      <c r="D5" s="22" t="s">
        <v>115</v>
      </c>
      <c r="E5" s="37" t="s">
        <v>95</v>
      </c>
      <c r="F5" s="23"/>
      <c r="G5" s="23">
        <v>30</v>
      </c>
      <c r="H5" s="23" t="s">
        <v>3</v>
      </c>
      <c r="I5" s="23">
        <v>1</v>
      </c>
      <c r="J5" s="23" t="s">
        <v>3</v>
      </c>
      <c r="K5" s="23" t="s">
        <v>44</v>
      </c>
      <c r="L5" s="23" t="s">
        <v>45</v>
      </c>
      <c r="M5" s="23" t="s">
        <v>3</v>
      </c>
      <c r="N5" s="51">
        <v>885120</v>
      </c>
      <c r="O5" s="47">
        <f>P5*5</f>
        <v>775200</v>
      </c>
      <c r="P5" s="46">
        <v>155040</v>
      </c>
      <c r="Q5" s="69">
        <f>R5*O5</f>
        <v>155040</v>
      </c>
      <c r="R5" s="63">
        <v>0.2</v>
      </c>
      <c r="S5" s="20">
        <v>0.16</v>
      </c>
      <c r="T5" s="18">
        <v>0.12</v>
      </c>
      <c r="U5" s="4">
        <v>0.09</v>
      </c>
      <c r="V5" s="19"/>
      <c r="W5" s="100"/>
      <c r="X5" s="104">
        <f>W5*N5</f>
        <v>0</v>
      </c>
      <c r="Y5" s="108">
        <f>R5*N5</f>
        <v>177024</v>
      </c>
    </row>
    <row r="6" spans="1:25" ht="22.5">
      <c r="A6" s="127"/>
      <c r="B6" s="154"/>
      <c r="C6" s="155"/>
      <c r="D6" s="24" t="s">
        <v>98</v>
      </c>
      <c r="E6" s="37" t="s">
        <v>96</v>
      </c>
      <c r="F6" s="21"/>
      <c r="G6" s="21">
        <v>30</v>
      </c>
      <c r="H6" s="21" t="s">
        <v>3</v>
      </c>
      <c r="I6" s="21">
        <v>1</v>
      </c>
      <c r="J6" s="21" t="s">
        <v>3</v>
      </c>
      <c r="K6" s="23" t="s">
        <v>44</v>
      </c>
      <c r="L6" s="23" t="s">
        <v>45</v>
      </c>
      <c r="M6" s="23" t="s">
        <v>3</v>
      </c>
      <c r="N6" s="51">
        <v>885120</v>
      </c>
      <c r="O6" s="47">
        <v>775200</v>
      </c>
      <c r="P6" s="46">
        <v>11528</v>
      </c>
      <c r="Q6" s="69">
        <f>R6*O6</f>
        <v>155040</v>
      </c>
      <c r="R6" s="63">
        <v>0.2</v>
      </c>
      <c r="S6" s="20">
        <v>2.49</v>
      </c>
      <c r="T6" s="18">
        <v>2.79</v>
      </c>
      <c r="U6" s="4"/>
      <c r="V6" s="19"/>
      <c r="W6" s="100"/>
      <c r="X6" s="104">
        <f aca="true" t="shared" si="0" ref="X6:X53">W6*N6</f>
        <v>0</v>
      </c>
      <c r="Y6" s="108">
        <f aca="true" t="shared" si="1" ref="Y6:Y53">R6*N6</f>
        <v>177024</v>
      </c>
    </row>
    <row r="7" spans="1:25" ht="12" thickBot="1">
      <c r="A7" s="127"/>
      <c r="B7" s="154"/>
      <c r="C7" s="155"/>
      <c r="D7" s="24" t="s">
        <v>99</v>
      </c>
      <c r="E7" s="24" t="s">
        <v>97</v>
      </c>
      <c r="F7" s="21"/>
      <c r="G7" s="21">
        <v>1</v>
      </c>
      <c r="H7" s="21" t="s">
        <v>2</v>
      </c>
      <c r="I7" s="21">
        <v>1</v>
      </c>
      <c r="J7" s="21" t="s">
        <v>3</v>
      </c>
      <c r="K7" s="23" t="s">
        <v>44</v>
      </c>
      <c r="L7" s="23" t="s">
        <v>45</v>
      </c>
      <c r="M7" s="23" t="s">
        <v>2</v>
      </c>
      <c r="N7" s="51">
        <v>39462</v>
      </c>
      <c r="O7" s="47">
        <f aca="true" t="shared" si="2" ref="O7:O28">P7*5</f>
        <v>8130</v>
      </c>
      <c r="P7" s="46">
        <v>1626</v>
      </c>
      <c r="Q7" s="69">
        <f>R7*O7</f>
        <v>31707</v>
      </c>
      <c r="R7" s="63">
        <v>3.9</v>
      </c>
      <c r="S7" s="20">
        <v>4.25</v>
      </c>
      <c r="T7" s="18">
        <v>4.74</v>
      </c>
      <c r="U7" s="4">
        <v>1.1</v>
      </c>
      <c r="V7" s="19"/>
      <c r="W7" s="100"/>
      <c r="X7" s="111">
        <f t="shared" si="0"/>
        <v>0</v>
      </c>
      <c r="Y7" s="108">
        <f t="shared" si="1"/>
        <v>153901.8</v>
      </c>
    </row>
    <row r="8" spans="1:86" ht="19.5" customHeight="1" thickBot="1">
      <c r="A8" s="119" t="s">
        <v>35</v>
      </c>
      <c r="B8" s="120"/>
      <c r="C8" s="120"/>
      <c r="D8" s="120"/>
      <c r="E8" s="120"/>
      <c r="F8" s="120"/>
      <c r="G8" s="120"/>
      <c r="H8" s="120"/>
      <c r="I8" s="120"/>
      <c r="J8" s="120"/>
      <c r="K8" s="120"/>
      <c r="L8" s="120"/>
      <c r="M8" s="120"/>
      <c r="N8" s="83"/>
      <c r="O8" s="73"/>
      <c r="P8" s="73"/>
      <c r="Q8" s="73"/>
      <c r="R8" s="83"/>
      <c r="S8" s="26"/>
      <c r="T8" s="27"/>
      <c r="U8" s="28"/>
      <c r="V8" s="29"/>
      <c r="W8" s="101"/>
      <c r="X8" s="112"/>
      <c r="Y8" s="110">
        <f t="shared" si="1"/>
        <v>0</v>
      </c>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row>
    <row r="9" spans="1:25" ht="13.5" customHeight="1">
      <c r="A9" s="126"/>
      <c r="B9" s="152" t="s">
        <v>120</v>
      </c>
      <c r="C9" s="152" t="s">
        <v>100</v>
      </c>
      <c r="D9" s="128" t="s">
        <v>54</v>
      </c>
      <c r="E9" s="129" t="s">
        <v>55</v>
      </c>
      <c r="F9" s="54"/>
      <c r="G9" s="54">
        <v>0.5</v>
      </c>
      <c r="H9" s="54" t="s">
        <v>2</v>
      </c>
      <c r="I9" s="54">
        <v>6</v>
      </c>
      <c r="J9" s="54" t="s">
        <v>3</v>
      </c>
      <c r="K9" s="54" t="s">
        <v>46</v>
      </c>
      <c r="L9" s="54" t="s">
        <v>45</v>
      </c>
      <c r="M9" s="54" t="s">
        <v>2</v>
      </c>
      <c r="N9" s="51">
        <f aca="true" t="shared" si="3" ref="N9:N53">O9/5*3</f>
        <v>19800</v>
      </c>
      <c r="O9" s="51">
        <f t="shared" si="2"/>
        <v>33000</v>
      </c>
      <c r="P9" s="53">
        <v>6600</v>
      </c>
      <c r="Q9" s="69">
        <f aca="true" t="shared" si="4" ref="Q9:Q14">R9*O9</f>
        <v>247500</v>
      </c>
      <c r="R9" s="63">
        <v>7.5</v>
      </c>
      <c r="S9" s="20">
        <v>4.65</v>
      </c>
      <c r="T9" s="18"/>
      <c r="U9" s="4"/>
      <c r="V9" s="19"/>
      <c r="W9" s="100"/>
      <c r="X9" s="104">
        <f t="shared" si="0"/>
        <v>0</v>
      </c>
      <c r="Y9" s="108">
        <f t="shared" si="1"/>
        <v>148500</v>
      </c>
    </row>
    <row r="10" spans="1:25" ht="14.25" customHeight="1">
      <c r="A10" s="127"/>
      <c r="B10" s="138"/>
      <c r="C10" s="136"/>
      <c r="D10" s="117"/>
      <c r="E10" s="117"/>
      <c r="F10" s="55"/>
      <c r="G10" s="55">
        <v>1</v>
      </c>
      <c r="H10" s="55" t="s">
        <v>2</v>
      </c>
      <c r="I10" s="55">
        <v>6</v>
      </c>
      <c r="J10" s="55" t="s">
        <v>3</v>
      </c>
      <c r="K10" s="54" t="s">
        <v>46</v>
      </c>
      <c r="L10" s="54" t="s">
        <v>45</v>
      </c>
      <c r="M10" s="54" t="s">
        <v>2</v>
      </c>
      <c r="N10" s="51">
        <f t="shared" si="3"/>
        <v>19800</v>
      </c>
      <c r="O10" s="51">
        <v>33000</v>
      </c>
      <c r="P10" s="46">
        <v>7450</v>
      </c>
      <c r="Q10" s="69">
        <f t="shared" si="4"/>
        <v>252450</v>
      </c>
      <c r="R10" s="63">
        <v>7.65</v>
      </c>
      <c r="S10" s="20">
        <v>4.4</v>
      </c>
      <c r="T10" s="18"/>
      <c r="U10" s="4"/>
      <c r="V10" s="19"/>
      <c r="W10" s="100"/>
      <c r="X10" s="104">
        <f t="shared" si="0"/>
        <v>0</v>
      </c>
      <c r="Y10" s="108">
        <f t="shared" si="1"/>
        <v>151470</v>
      </c>
    </row>
    <row r="11" spans="1:25" ht="11.25">
      <c r="A11" s="127"/>
      <c r="B11" s="138"/>
      <c r="C11" s="136"/>
      <c r="D11" s="24" t="s">
        <v>59</v>
      </c>
      <c r="E11" s="48" t="s">
        <v>117</v>
      </c>
      <c r="F11" s="55"/>
      <c r="G11" s="55">
        <v>1</v>
      </c>
      <c r="H11" s="55" t="s">
        <v>4</v>
      </c>
      <c r="I11" s="55">
        <v>12</v>
      </c>
      <c r="J11" s="55" t="s">
        <v>3</v>
      </c>
      <c r="K11" s="54" t="s">
        <v>44</v>
      </c>
      <c r="L11" s="54" t="s">
        <v>56</v>
      </c>
      <c r="M11" s="54" t="s">
        <v>4</v>
      </c>
      <c r="N11" s="51">
        <f t="shared" si="3"/>
        <v>55800</v>
      </c>
      <c r="O11" s="51">
        <f t="shared" si="2"/>
        <v>93000</v>
      </c>
      <c r="P11" s="53">
        <v>18600</v>
      </c>
      <c r="Q11" s="69">
        <f t="shared" si="4"/>
        <v>120900</v>
      </c>
      <c r="R11" s="63">
        <v>1.3</v>
      </c>
      <c r="S11" s="20">
        <v>0.766</v>
      </c>
      <c r="T11" s="18"/>
      <c r="U11" s="4"/>
      <c r="V11" s="19"/>
      <c r="W11" s="100"/>
      <c r="X11" s="104">
        <f t="shared" si="0"/>
        <v>0</v>
      </c>
      <c r="Y11" s="108">
        <f t="shared" si="1"/>
        <v>72540</v>
      </c>
    </row>
    <row r="12" spans="1:25" ht="11.25">
      <c r="A12" s="127"/>
      <c r="B12" s="138"/>
      <c r="C12" s="136"/>
      <c r="D12" s="24" t="s">
        <v>60</v>
      </c>
      <c r="E12" s="48" t="s">
        <v>88</v>
      </c>
      <c r="F12" s="55"/>
      <c r="G12" s="55">
        <v>1</v>
      </c>
      <c r="H12" s="55" t="s">
        <v>4</v>
      </c>
      <c r="I12" s="55">
        <v>12</v>
      </c>
      <c r="J12" s="55" t="s">
        <v>3</v>
      </c>
      <c r="K12" s="54" t="s">
        <v>44</v>
      </c>
      <c r="L12" s="54" t="s">
        <v>56</v>
      </c>
      <c r="M12" s="54" t="s">
        <v>4</v>
      </c>
      <c r="N12" s="51">
        <f t="shared" si="3"/>
        <v>55800</v>
      </c>
      <c r="O12" s="51">
        <v>93000</v>
      </c>
      <c r="P12" s="53"/>
      <c r="Q12" s="69">
        <f t="shared" si="4"/>
        <v>102300.00000000001</v>
      </c>
      <c r="R12" s="63">
        <v>1.1</v>
      </c>
      <c r="S12" s="20"/>
      <c r="T12" s="18"/>
      <c r="U12" s="4"/>
      <c r="V12" s="19"/>
      <c r="W12" s="100"/>
      <c r="X12" s="104">
        <f t="shared" si="0"/>
        <v>0</v>
      </c>
      <c r="Y12" s="108">
        <f t="shared" si="1"/>
        <v>61380.00000000001</v>
      </c>
    </row>
    <row r="13" spans="1:25" ht="11.25">
      <c r="A13" s="127"/>
      <c r="B13" s="138"/>
      <c r="C13" s="136"/>
      <c r="D13" s="24" t="s">
        <v>102</v>
      </c>
      <c r="E13" s="48" t="s">
        <v>87</v>
      </c>
      <c r="F13" s="55"/>
      <c r="G13" s="55">
        <v>1</v>
      </c>
      <c r="H13" s="55" t="s">
        <v>4</v>
      </c>
      <c r="I13" s="55">
        <v>12</v>
      </c>
      <c r="J13" s="55" t="s">
        <v>3</v>
      </c>
      <c r="K13" s="54" t="s">
        <v>44</v>
      </c>
      <c r="L13" s="54" t="s">
        <v>56</v>
      </c>
      <c r="M13" s="54" t="s">
        <v>4</v>
      </c>
      <c r="N13" s="51">
        <f t="shared" si="3"/>
        <v>55800</v>
      </c>
      <c r="O13" s="51">
        <v>93000</v>
      </c>
      <c r="P13" s="53"/>
      <c r="Q13" s="69">
        <f t="shared" si="4"/>
        <v>93000</v>
      </c>
      <c r="R13" s="63">
        <v>1</v>
      </c>
      <c r="S13" s="20"/>
      <c r="T13" s="18"/>
      <c r="U13" s="4"/>
      <c r="V13" s="19"/>
      <c r="W13" s="100"/>
      <c r="X13" s="104">
        <f t="shared" si="0"/>
        <v>0</v>
      </c>
      <c r="Y13" s="108">
        <f t="shared" si="1"/>
        <v>55800</v>
      </c>
    </row>
    <row r="14" spans="1:25" ht="12" thickBot="1">
      <c r="A14" s="127"/>
      <c r="B14" s="138"/>
      <c r="C14" s="136"/>
      <c r="D14" s="24" t="s">
        <v>118</v>
      </c>
      <c r="E14" s="48" t="s">
        <v>101</v>
      </c>
      <c r="F14" s="55"/>
      <c r="G14" s="55">
        <v>1</v>
      </c>
      <c r="H14" s="55" t="s">
        <v>4</v>
      </c>
      <c r="I14" s="55">
        <v>12</v>
      </c>
      <c r="J14" s="55" t="s">
        <v>3</v>
      </c>
      <c r="K14" s="54" t="s">
        <v>44</v>
      </c>
      <c r="L14" s="54" t="s">
        <v>56</v>
      </c>
      <c r="M14" s="54" t="s">
        <v>4</v>
      </c>
      <c r="N14" s="51">
        <f t="shared" si="3"/>
        <v>4380</v>
      </c>
      <c r="O14" s="51">
        <f t="shared" si="2"/>
        <v>7300</v>
      </c>
      <c r="P14" s="46">
        <v>1460</v>
      </c>
      <c r="Q14" s="69">
        <f t="shared" si="4"/>
        <v>31754.999999999996</v>
      </c>
      <c r="R14" s="63">
        <v>4.35</v>
      </c>
      <c r="S14" s="20">
        <v>3.1</v>
      </c>
      <c r="T14" s="18"/>
      <c r="U14" s="4"/>
      <c r="V14" s="19"/>
      <c r="W14" s="100"/>
      <c r="X14" s="104">
        <f t="shared" si="0"/>
        <v>0</v>
      </c>
      <c r="Y14" s="108">
        <f t="shared" si="1"/>
        <v>19053</v>
      </c>
    </row>
    <row r="15" spans="1:25" ht="21.75" customHeight="1" thickBot="1">
      <c r="A15" s="119" t="s">
        <v>116</v>
      </c>
      <c r="B15" s="120"/>
      <c r="C15" s="120"/>
      <c r="D15" s="120"/>
      <c r="E15" s="120"/>
      <c r="F15" s="120"/>
      <c r="G15" s="120"/>
      <c r="H15" s="120"/>
      <c r="I15" s="120"/>
      <c r="J15" s="120"/>
      <c r="K15" s="120"/>
      <c r="L15" s="120"/>
      <c r="M15" s="120"/>
      <c r="N15" s="83"/>
      <c r="O15" s="73"/>
      <c r="P15" s="73"/>
      <c r="Q15" s="73"/>
      <c r="R15" s="73"/>
      <c r="S15" s="33"/>
      <c r="T15" s="34"/>
      <c r="U15" s="30"/>
      <c r="V15" s="35"/>
      <c r="W15" s="101"/>
      <c r="X15" s="112"/>
      <c r="Y15" s="108">
        <f t="shared" si="1"/>
        <v>0</v>
      </c>
    </row>
    <row r="16" spans="1:25" ht="15.75" customHeight="1">
      <c r="A16" s="113"/>
      <c r="B16" s="115" t="s">
        <v>41</v>
      </c>
      <c r="C16" s="115" t="s">
        <v>37</v>
      </c>
      <c r="D16" s="22" t="s">
        <v>52</v>
      </c>
      <c r="E16" s="37" t="s">
        <v>77</v>
      </c>
      <c r="F16" s="23"/>
      <c r="G16" s="23">
        <v>3.5</v>
      </c>
      <c r="H16" s="23" t="s">
        <v>2</v>
      </c>
      <c r="I16" s="23">
        <v>1</v>
      </c>
      <c r="J16" s="23" t="s">
        <v>3</v>
      </c>
      <c r="K16" s="23" t="s">
        <v>46</v>
      </c>
      <c r="L16" s="23" t="s">
        <v>45</v>
      </c>
      <c r="M16" s="23" t="s">
        <v>2</v>
      </c>
      <c r="N16" s="51">
        <f t="shared" si="3"/>
        <v>3750</v>
      </c>
      <c r="O16" s="47">
        <f t="shared" si="2"/>
        <v>6250</v>
      </c>
      <c r="P16" s="46">
        <v>1250</v>
      </c>
      <c r="Q16" s="69">
        <f>R16*O16</f>
        <v>60000</v>
      </c>
      <c r="R16" s="64">
        <v>9.6</v>
      </c>
      <c r="S16" s="20">
        <v>5.09</v>
      </c>
      <c r="T16" s="18"/>
      <c r="U16" s="4"/>
      <c r="V16" s="19"/>
      <c r="W16" s="100"/>
      <c r="X16" s="104">
        <f t="shared" si="0"/>
        <v>0</v>
      </c>
      <c r="Y16" s="108">
        <f t="shared" si="1"/>
        <v>36000</v>
      </c>
    </row>
    <row r="17" spans="1:25" ht="11.25" customHeight="1">
      <c r="A17" s="114"/>
      <c r="B17" s="118"/>
      <c r="C17" s="116"/>
      <c r="D17" s="61" t="s">
        <v>81</v>
      </c>
      <c r="E17" s="48" t="s">
        <v>80</v>
      </c>
      <c r="F17" s="21"/>
      <c r="G17" s="21">
        <v>1</v>
      </c>
      <c r="H17" s="21" t="s">
        <v>2</v>
      </c>
      <c r="I17" s="21">
        <v>4</v>
      </c>
      <c r="J17" s="21" t="s">
        <v>2</v>
      </c>
      <c r="K17" s="23" t="s">
        <v>46</v>
      </c>
      <c r="L17" s="23" t="s">
        <v>45</v>
      </c>
      <c r="M17" s="23" t="s">
        <v>2</v>
      </c>
      <c r="N17" s="51">
        <f t="shared" si="3"/>
        <v>8010</v>
      </c>
      <c r="O17" s="47">
        <f t="shared" si="2"/>
        <v>13350</v>
      </c>
      <c r="P17" s="46">
        <v>2670</v>
      </c>
      <c r="Q17" s="69">
        <f aca="true" t="shared" si="5" ref="Q17:Q47">R17*O17</f>
        <v>93450</v>
      </c>
      <c r="R17" s="64">
        <v>7</v>
      </c>
      <c r="S17" s="20">
        <v>4.84</v>
      </c>
      <c r="T17" s="18"/>
      <c r="U17" s="4"/>
      <c r="V17" s="19"/>
      <c r="W17" s="100"/>
      <c r="X17" s="104">
        <f t="shared" si="0"/>
        <v>0</v>
      </c>
      <c r="Y17" s="108">
        <f t="shared" si="1"/>
        <v>56070</v>
      </c>
    </row>
    <row r="18" spans="1:25" ht="18" customHeight="1">
      <c r="A18" s="114"/>
      <c r="B18" s="118"/>
      <c r="C18" s="116"/>
      <c r="D18" s="24" t="s">
        <v>92</v>
      </c>
      <c r="E18" s="48" t="s">
        <v>53</v>
      </c>
      <c r="F18" s="21" t="s">
        <v>103</v>
      </c>
      <c r="G18" s="21">
        <v>10</v>
      </c>
      <c r="H18" s="21" t="s">
        <v>2</v>
      </c>
      <c r="I18" s="21">
        <v>1</v>
      </c>
      <c r="J18" s="21" t="s">
        <v>3</v>
      </c>
      <c r="K18" s="23" t="s">
        <v>46</v>
      </c>
      <c r="L18" s="23" t="s">
        <v>45</v>
      </c>
      <c r="M18" s="23" t="s">
        <v>2</v>
      </c>
      <c r="N18" s="51">
        <f t="shared" si="3"/>
        <v>7521</v>
      </c>
      <c r="O18" s="47">
        <f t="shared" si="2"/>
        <v>12535</v>
      </c>
      <c r="P18" s="46">
        <v>2507</v>
      </c>
      <c r="Q18" s="69">
        <f t="shared" si="5"/>
        <v>156060.75</v>
      </c>
      <c r="R18" s="64">
        <v>12.45</v>
      </c>
      <c r="S18" s="20">
        <v>4.84</v>
      </c>
      <c r="T18" s="18"/>
      <c r="U18" s="4"/>
      <c r="V18" s="19"/>
      <c r="W18" s="100"/>
      <c r="X18" s="104">
        <f t="shared" si="0"/>
        <v>0</v>
      </c>
      <c r="Y18" s="108">
        <f t="shared" si="1"/>
        <v>93636.45</v>
      </c>
    </row>
    <row r="19" spans="1:25" ht="11.25" customHeight="1">
      <c r="A19" s="114"/>
      <c r="B19" s="118"/>
      <c r="C19" s="116"/>
      <c r="D19" s="24" t="s">
        <v>61</v>
      </c>
      <c r="E19" s="48" t="s">
        <v>71</v>
      </c>
      <c r="F19" s="21"/>
      <c r="G19" s="21">
        <v>3</v>
      </c>
      <c r="H19" s="21" t="s">
        <v>2</v>
      </c>
      <c r="I19" s="21">
        <v>1</v>
      </c>
      <c r="J19" s="21" t="s">
        <v>3</v>
      </c>
      <c r="K19" s="23" t="s">
        <v>46</v>
      </c>
      <c r="L19" s="23" t="s">
        <v>45</v>
      </c>
      <c r="M19" s="23" t="s">
        <v>2</v>
      </c>
      <c r="N19" s="51">
        <f t="shared" si="3"/>
        <v>18600</v>
      </c>
      <c r="O19" s="47">
        <f t="shared" si="2"/>
        <v>31000</v>
      </c>
      <c r="P19" s="46">
        <v>6200</v>
      </c>
      <c r="Q19" s="69">
        <f t="shared" si="5"/>
        <v>292950</v>
      </c>
      <c r="R19" s="64">
        <v>9.45</v>
      </c>
      <c r="S19" s="20">
        <v>4.49</v>
      </c>
      <c r="T19" s="18"/>
      <c r="U19" s="4"/>
      <c r="V19" s="19"/>
      <c r="W19" s="100"/>
      <c r="X19" s="104">
        <f t="shared" si="0"/>
        <v>0</v>
      </c>
      <c r="Y19" s="108">
        <f t="shared" si="1"/>
        <v>175770</v>
      </c>
    </row>
    <row r="20" spans="1:25" ht="11.25" customHeight="1">
      <c r="A20" s="114"/>
      <c r="B20" s="118"/>
      <c r="C20" s="116"/>
      <c r="D20" s="24" t="s">
        <v>69</v>
      </c>
      <c r="E20" s="48" t="s">
        <v>70</v>
      </c>
      <c r="F20" s="21"/>
      <c r="G20" s="21">
        <v>3</v>
      </c>
      <c r="H20" s="21" t="s">
        <v>2</v>
      </c>
      <c r="I20" s="21">
        <v>1</v>
      </c>
      <c r="J20" s="21" t="s">
        <v>3</v>
      </c>
      <c r="K20" s="23" t="s">
        <v>46</v>
      </c>
      <c r="L20" s="23" t="s">
        <v>45</v>
      </c>
      <c r="M20" s="23" t="s">
        <v>2</v>
      </c>
      <c r="N20" s="51">
        <f t="shared" si="3"/>
        <v>6000</v>
      </c>
      <c r="O20" s="47">
        <v>10000</v>
      </c>
      <c r="P20" s="46"/>
      <c r="Q20" s="69">
        <f t="shared" si="5"/>
        <v>81500</v>
      </c>
      <c r="R20" s="64">
        <v>8.15</v>
      </c>
      <c r="S20" s="20"/>
      <c r="T20" s="18"/>
      <c r="U20" s="4"/>
      <c r="V20" s="19"/>
      <c r="W20" s="100"/>
      <c r="X20" s="104">
        <f t="shared" si="0"/>
        <v>0</v>
      </c>
      <c r="Y20" s="108">
        <f t="shared" si="1"/>
        <v>48900</v>
      </c>
    </row>
    <row r="21" spans="1:25" ht="11.25" customHeight="1">
      <c r="A21" s="114"/>
      <c r="B21" s="118"/>
      <c r="C21" s="116"/>
      <c r="D21" s="24" t="s">
        <v>68</v>
      </c>
      <c r="E21" s="72" t="s">
        <v>72</v>
      </c>
      <c r="F21" s="45"/>
      <c r="G21" s="21">
        <v>4</v>
      </c>
      <c r="H21" s="21" t="s">
        <v>2</v>
      </c>
      <c r="I21" s="21">
        <v>1</v>
      </c>
      <c r="J21" s="21" t="s">
        <v>3</v>
      </c>
      <c r="K21" s="23" t="s">
        <v>46</v>
      </c>
      <c r="L21" s="23" t="s">
        <v>45</v>
      </c>
      <c r="M21" s="23" t="s">
        <v>2</v>
      </c>
      <c r="N21" s="51">
        <f t="shared" si="3"/>
        <v>2400</v>
      </c>
      <c r="O21" s="47">
        <f t="shared" si="2"/>
        <v>4000</v>
      </c>
      <c r="P21" s="46">
        <v>800</v>
      </c>
      <c r="Q21" s="69">
        <f t="shared" si="5"/>
        <v>62000</v>
      </c>
      <c r="R21" s="64">
        <v>15.5</v>
      </c>
      <c r="S21" s="20"/>
      <c r="T21" s="18"/>
      <c r="U21" s="4"/>
      <c r="V21" s="19"/>
      <c r="W21" s="100"/>
      <c r="X21" s="104">
        <f t="shared" si="0"/>
        <v>0</v>
      </c>
      <c r="Y21" s="108">
        <f t="shared" si="1"/>
        <v>37200</v>
      </c>
    </row>
    <row r="22" spans="1:25" ht="11.25" customHeight="1">
      <c r="A22" s="114"/>
      <c r="B22" s="118"/>
      <c r="C22" s="116"/>
      <c r="D22" s="24" t="s">
        <v>47</v>
      </c>
      <c r="E22" s="48" t="s">
        <v>73</v>
      </c>
      <c r="F22" s="21"/>
      <c r="G22" s="21">
        <v>4</v>
      </c>
      <c r="H22" s="21" t="s">
        <v>2</v>
      </c>
      <c r="I22" s="21">
        <v>1</v>
      </c>
      <c r="J22" s="21" t="s">
        <v>3</v>
      </c>
      <c r="K22" s="23" t="s">
        <v>46</v>
      </c>
      <c r="L22" s="23" t="s">
        <v>45</v>
      </c>
      <c r="M22" s="23" t="s">
        <v>2</v>
      </c>
      <c r="N22" s="51">
        <f t="shared" si="3"/>
        <v>4500</v>
      </c>
      <c r="O22" s="47">
        <f t="shared" si="2"/>
        <v>7500</v>
      </c>
      <c r="P22" s="46">
        <v>1500</v>
      </c>
      <c r="Q22" s="69">
        <f t="shared" si="5"/>
        <v>83250</v>
      </c>
      <c r="R22" s="64">
        <v>11.1</v>
      </c>
      <c r="S22" s="20">
        <v>5.09</v>
      </c>
      <c r="T22" s="18"/>
      <c r="U22" s="4"/>
      <c r="V22" s="19"/>
      <c r="W22" s="100"/>
      <c r="X22" s="104">
        <f t="shared" si="0"/>
        <v>0</v>
      </c>
      <c r="Y22" s="108">
        <f t="shared" si="1"/>
        <v>49950</v>
      </c>
    </row>
    <row r="23" spans="1:25" ht="11.25" customHeight="1">
      <c r="A23" s="114"/>
      <c r="B23" s="118"/>
      <c r="C23" s="116"/>
      <c r="D23" s="24" t="s">
        <v>48</v>
      </c>
      <c r="E23" s="48" t="s">
        <v>74</v>
      </c>
      <c r="F23" s="21"/>
      <c r="G23" s="21">
        <v>2</v>
      </c>
      <c r="H23" s="21" t="s">
        <v>2</v>
      </c>
      <c r="I23" s="21">
        <v>1</v>
      </c>
      <c r="J23" s="21" t="s">
        <v>3</v>
      </c>
      <c r="K23" s="23" t="s">
        <v>46</v>
      </c>
      <c r="L23" s="23" t="s">
        <v>45</v>
      </c>
      <c r="M23" s="23" t="s">
        <v>2</v>
      </c>
      <c r="N23" s="51">
        <f t="shared" si="3"/>
        <v>4200</v>
      </c>
      <c r="O23" s="47">
        <f t="shared" si="2"/>
        <v>7000</v>
      </c>
      <c r="P23" s="46">
        <v>1400</v>
      </c>
      <c r="Q23" s="69">
        <f t="shared" si="5"/>
        <v>54950</v>
      </c>
      <c r="R23" s="64">
        <v>7.85</v>
      </c>
      <c r="S23" s="20"/>
      <c r="T23" s="18"/>
      <c r="U23" s="4"/>
      <c r="V23" s="19"/>
      <c r="W23" s="100"/>
      <c r="X23" s="104">
        <f t="shared" si="0"/>
        <v>0</v>
      </c>
      <c r="Y23" s="108">
        <f t="shared" si="1"/>
        <v>32970</v>
      </c>
    </row>
    <row r="24" spans="1:25" ht="11.25" customHeight="1">
      <c r="A24" s="114"/>
      <c r="B24" s="118"/>
      <c r="C24" s="116"/>
      <c r="D24" s="24" t="s">
        <v>93</v>
      </c>
      <c r="E24" s="48" t="s">
        <v>75</v>
      </c>
      <c r="F24" s="21"/>
      <c r="G24" s="21">
        <v>5</v>
      </c>
      <c r="H24" s="21" t="s">
        <v>2</v>
      </c>
      <c r="I24" s="21">
        <v>1</v>
      </c>
      <c r="J24" s="21" t="s">
        <v>3</v>
      </c>
      <c r="K24" s="23" t="s">
        <v>46</v>
      </c>
      <c r="L24" s="23" t="s">
        <v>45</v>
      </c>
      <c r="M24" s="23" t="s">
        <v>2</v>
      </c>
      <c r="N24" s="51">
        <f t="shared" si="3"/>
        <v>360</v>
      </c>
      <c r="O24" s="47">
        <f t="shared" si="2"/>
        <v>600</v>
      </c>
      <c r="P24" s="46">
        <v>120</v>
      </c>
      <c r="Q24" s="69">
        <f t="shared" si="5"/>
        <v>5880</v>
      </c>
      <c r="R24" s="64">
        <v>9.8</v>
      </c>
      <c r="S24" s="20"/>
      <c r="T24" s="18"/>
      <c r="U24" s="4"/>
      <c r="V24" s="19"/>
      <c r="W24" s="100"/>
      <c r="X24" s="104">
        <f t="shared" si="0"/>
        <v>0</v>
      </c>
      <c r="Y24" s="108">
        <f t="shared" si="1"/>
        <v>3528.0000000000005</v>
      </c>
    </row>
    <row r="25" spans="1:25" ht="11.25" customHeight="1">
      <c r="A25" s="114"/>
      <c r="B25" s="118"/>
      <c r="C25" s="116"/>
      <c r="D25" s="24" t="s">
        <v>62</v>
      </c>
      <c r="E25" s="48" t="s">
        <v>76</v>
      </c>
      <c r="F25" s="21" t="s">
        <v>104</v>
      </c>
      <c r="G25" s="21">
        <v>5.5</v>
      </c>
      <c r="H25" s="21" t="s">
        <v>2</v>
      </c>
      <c r="I25" s="21">
        <v>1</v>
      </c>
      <c r="J25" s="21" t="s">
        <v>3</v>
      </c>
      <c r="K25" s="23" t="s">
        <v>44</v>
      </c>
      <c r="L25" s="23" t="s">
        <v>56</v>
      </c>
      <c r="M25" s="23" t="s">
        <v>2</v>
      </c>
      <c r="N25" s="51">
        <f t="shared" si="3"/>
        <v>4140</v>
      </c>
      <c r="O25" s="47">
        <f t="shared" si="2"/>
        <v>6900</v>
      </c>
      <c r="P25" s="46">
        <v>1380</v>
      </c>
      <c r="Q25" s="69">
        <f t="shared" si="5"/>
        <v>96600</v>
      </c>
      <c r="R25" s="64">
        <v>14</v>
      </c>
      <c r="S25" s="20"/>
      <c r="T25" s="18"/>
      <c r="U25" s="4"/>
      <c r="V25" s="19"/>
      <c r="W25" s="100"/>
      <c r="X25" s="104">
        <f t="shared" si="0"/>
        <v>0</v>
      </c>
      <c r="Y25" s="108">
        <f t="shared" si="1"/>
        <v>57960</v>
      </c>
    </row>
    <row r="26" spans="1:25" ht="11.25">
      <c r="A26" s="114"/>
      <c r="B26" s="118"/>
      <c r="C26" s="116"/>
      <c r="D26" s="24" t="s">
        <v>91</v>
      </c>
      <c r="E26" s="38" t="s">
        <v>63</v>
      </c>
      <c r="F26" s="41" t="s">
        <v>105</v>
      </c>
      <c r="G26" s="21">
        <v>6</v>
      </c>
      <c r="H26" s="21" t="s">
        <v>2</v>
      </c>
      <c r="I26" s="21">
        <v>1</v>
      </c>
      <c r="J26" s="21" t="s">
        <v>3</v>
      </c>
      <c r="K26" s="23" t="s">
        <v>44</v>
      </c>
      <c r="L26" s="23" t="s">
        <v>56</v>
      </c>
      <c r="M26" s="23" t="s">
        <v>2</v>
      </c>
      <c r="N26" s="51">
        <f t="shared" si="3"/>
        <v>1800</v>
      </c>
      <c r="O26" s="47">
        <f t="shared" si="2"/>
        <v>3000</v>
      </c>
      <c r="P26" s="46">
        <v>600</v>
      </c>
      <c r="Q26" s="69">
        <f t="shared" si="5"/>
        <v>29250</v>
      </c>
      <c r="R26" s="64">
        <v>9.75</v>
      </c>
      <c r="S26" s="20"/>
      <c r="T26" s="18"/>
      <c r="U26" s="4"/>
      <c r="V26" s="19"/>
      <c r="W26" s="100"/>
      <c r="X26" s="104">
        <f t="shared" si="0"/>
        <v>0</v>
      </c>
      <c r="Y26" s="108">
        <f t="shared" si="1"/>
        <v>17550</v>
      </c>
    </row>
    <row r="27" spans="1:25" ht="11.25" customHeight="1">
      <c r="A27" s="114"/>
      <c r="B27" s="116"/>
      <c r="C27" s="116"/>
      <c r="D27" s="24" t="s">
        <v>50</v>
      </c>
      <c r="E27" s="24" t="s">
        <v>51</v>
      </c>
      <c r="F27" s="21"/>
      <c r="G27" s="21">
        <v>1</v>
      </c>
      <c r="H27" s="21" t="s">
        <v>2</v>
      </c>
      <c r="I27" s="21">
        <v>5</v>
      </c>
      <c r="J27" s="21" t="s">
        <v>3</v>
      </c>
      <c r="K27" s="23" t="s">
        <v>46</v>
      </c>
      <c r="L27" s="23" t="s">
        <v>45</v>
      </c>
      <c r="M27" s="23" t="s">
        <v>2</v>
      </c>
      <c r="N27" s="51">
        <f t="shared" si="3"/>
        <v>3000</v>
      </c>
      <c r="O27" s="47">
        <f t="shared" si="2"/>
        <v>5000</v>
      </c>
      <c r="P27" s="46">
        <v>1000</v>
      </c>
      <c r="Q27" s="69">
        <f t="shared" si="5"/>
        <v>36750</v>
      </c>
      <c r="R27" s="64">
        <v>7.35</v>
      </c>
      <c r="S27" s="2"/>
      <c r="T27" s="3"/>
      <c r="U27" s="4"/>
      <c r="V27" s="5"/>
      <c r="W27" s="100"/>
      <c r="X27" s="104">
        <f t="shared" si="0"/>
        <v>0</v>
      </c>
      <c r="Y27" s="108">
        <f t="shared" si="1"/>
        <v>22050</v>
      </c>
    </row>
    <row r="28" spans="1:25" ht="11.25" customHeight="1">
      <c r="A28" s="114"/>
      <c r="B28" s="116"/>
      <c r="C28" s="116"/>
      <c r="D28" s="24" t="s">
        <v>5</v>
      </c>
      <c r="E28" s="24" t="s">
        <v>5</v>
      </c>
      <c r="F28" s="21"/>
      <c r="G28" s="21">
        <v>0.125</v>
      </c>
      <c r="H28" s="21" t="s">
        <v>2</v>
      </c>
      <c r="I28" s="21">
        <v>10</v>
      </c>
      <c r="J28" s="21" t="s">
        <v>3</v>
      </c>
      <c r="K28" s="23" t="s">
        <v>46</v>
      </c>
      <c r="L28" s="23" t="s">
        <v>45</v>
      </c>
      <c r="M28" s="23" t="s">
        <v>2</v>
      </c>
      <c r="N28" s="51">
        <f t="shared" si="3"/>
        <v>49164</v>
      </c>
      <c r="O28" s="47">
        <f t="shared" si="2"/>
        <v>81940</v>
      </c>
      <c r="P28" s="46">
        <v>16388</v>
      </c>
      <c r="Q28" s="69">
        <f t="shared" si="5"/>
        <v>684199</v>
      </c>
      <c r="R28" s="64">
        <v>8.35</v>
      </c>
      <c r="S28" s="2"/>
      <c r="T28" s="3"/>
      <c r="U28" s="4"/>
      <c r="V28" s="5"/>
      <c r="W28" s="100"/>
      <c r="X28" s="104">
        <f t="shared" si="0"/>
        <v>0</v>
      </c>
      <c r="Y28" s="108">
        <f t="shared" si="1"/>
        <v>410519.39999999997</v>
      </c>
    </row>
    <row r="29" spans="1:25" ht="18.75" customHeight="1">
      <c r="A29" s="114"/>
      <c r="B29" s="116"/>
      <c r="C29" s="116"/>
      <c r="D29" s="24" t="s">
        <v>49</v>
      </c>
      <c r="E29" s="24" t="s">
        <v>5</v>
      </c>
      <c r="F29" s="21"/>
      <c r="G29" s="21">
        <v>0.1</v>
      </c>
      <c r="H29" s="21" t="s">
        <v>2</v>
      </c>
      <c r="I29" s="21">
        <v>10</v>
      </c>
      <c r="J29" s="21" t="s">
        <v>3</v>
      </c>
      <c r="K29" s="23" t="s">
        <v>46</v>
      </c>
      <c r="L29" s="23" t="s">
        <v>45</v>
      </c>
      <c r="M29" s="23" t="s">
        <v>2</v>
      </c>
      <c r="N29" s="51">
        <f t="shared" si="3"/>
        <v>9000</v>
      </c>
      <c r="O29" s="47">
        <v>15000</v>
      </c>
      <c r="P29" s="46" t="s">
        <v>1</v>
      </c>
      <c r="Q29" s="69">
        <f t="shared" si="5"/>
        <v>141750</v>
      </c>
      <c r="R29" s="64">
        <v>9.45</v>
      </c>
      <c r="S29" s="2"/>
      <c r="T29" s="3"/>
      <c r="U29" s="4"/>
      <c r="V29" s="5"/>
      <c r="W29" s="100"/>
      <c r="X29" s="104">
        <f t="shared" si="0"/>
        <v>0</v>
      </c>
      <c r="Y29" s="108">
        <f t="shared" si="1"/>
        <v>85050</v>
      </c>
    </row>
    <row r="30" spans="1:25" ht="18" customHeight="1">
      <c r="A30" s="114"/>
      <c r="B30" s="116"/>
      <c r="C30" s="116"/>
      <c r="D30" s="24" t="s">
        <v>78</v>
      </c>
      <c r="E30" s="48" t="s">
        <v>82</v>
      </c>
      <c r="F30" s="21"/>
      <c r="G30" s="21">
        <v>14</v>
      </c>
      <c r="H30" s="21" t="s">
        <v>2</v>
      </c>
      <c r="I30" s="21">
        <v>1</v>
      </c>
      <c r="J30" s="21" t="s">
        <v>3</v>
      </c>
      <c r="K30" s="23" t="s">
        <v>46</v>
      </c>
      <c r="L30" s="23" t="s">
        <v>45</v>
      </c>
      <c r="M30" s="23" t="s">
        <v>2</v>
      </c>
      <c r="N30" s="51">
        <f t="shared" si="3"/>
        <v>3000</v>
      </c>
      <c r="O30" s="47">
        <v>5000</v>
      </c>
      <c r="P30" s="46">
        <v>2100</v>
      </c>
      <c r="Q30" s="69">
        <f t="shared" si="5"/>
        <v>41000</v>
      </c>
      <c r="R30" s="64">
        <v>8.2</v>
      </c>
      <c r="S30" s="2"/>
      <c r="T30" s="3"/>
      <c r="U30" s="4"/>
      <c r="V30" s="5"/>
      <c r="W30" s="100"/>
      <c r="X30" s="104">
        <f t="shared" si="0"/>
        <v>0</v>
      </c>
      <c r="Y30" s="108">
        <f t="shared" si="1"/>
        <v>24599.999999999996</v>
      </c>
    </row>
    <row r="31" spans="1:25" ht="17.25" customHeight="1">
      <c r="A31" s="114"/>
      <c r="B31" s="116"/>
      <c r="C31" s="116"/>
      <c r="D31" s="31" t="s">
        <v>6</v>
      </c>
      <c r="E31" s="31" t="s">
        <v>22</v>
      </c>
      <c r="F31" s="32"/>
      <c r="G31" s="21">
        <v>1.5</v>
      </c>
      <c r="H31" s="21" t="s">
        <v>109</v>
      </c>
      <c r="I31" s="21">
        <v>1</v>
      </c>
      <c r="J31" s="21" t="s">
        <v>3</v>
      </c>
      <c r="K31" s="23" t="s">
        <v>46</v>
      </c>
      <c r="L31" s="23" t="s">
        <v>45</v>
      </c>
      <c r="M31" s="23" t="s">
        <v>2</v>
      </c>
      <c r="N31" s="51">
        <f t="shared" si="3"/>
        <v>1500</v>
      </c>
      <c r="O31" s="47">
        <v>2500</v>
      </c>
      <c r="P31" s="46">
        <v>0</v>
      </c>
      <c r="Q31" s="69">
        <f t="shared" si="5"/>
        <v>10250</v>
      </c>
      <c r="R31" s="64">
        <v>4.1</v>
      </c>
      <c r="S31" s="2"/>
      <c r="T31" s="3"/>
      <c r="U31" s="4"/>
      <c r="V31" s="5"/>
      <c r="W31" s="100"/>
      <c r="X31" s="104">
        <f t="shared" si="0"/>
        <v>0</v>
      </c>
      <c r="Y31" s="108">
        <f t="shared" si="1"/>
        <v>6149.999999999999</v>
      </c>
    </row>
    <row r="32" spans="1:25" ht="14.25" customHeight="1">
      <c r="A32" s="114"/>
      <c r="B32" s="116"/>
      <c r="C32" s="116"/>
      <c r="D32" s="24" t="s">
        <v>64</v>
      </c>
      <c r="E32" s="24" t="s">
        <v>79</v>
      </c>
      <c r="F32" s="21"/>
      <c r="G32" s="21">
        <v>3</v>
      </c>
      <c r="H32" s="21" t="s">
        <v>2</v>
      </c>
      <c r="I32" s="21">
        <v>1</v>
      </c>
      <c r="J32" s="21" t="s">
        <v>3</v>
      </c>
      <c r="K32" s="23" t="s">
        <v>46</v>
      </c>
      <c r="L32" s="23" t="s">
        <v>45</v>
      </c>
      <c r="M32" s="23" t="s">
        <v>2</v>
      </c>
      <c r="N32" s="51">
        <f t="shared" si="3"/>
        <v>2325</v>
      </c>
      <c r="O32" s="47">
        <f>P32*5</f>
        <v>3875</v>
      </c>
      <c r="P32" s="46">
        <v>775</v>
      </c>
      <c r="Q32" s="69">
        <f t="shared" si="5"/>
        <v>44175</v>
      </c>
      <c r="R32" s="64">
        <v>11.4</v>
      </c>
      <c r="S32" s="2"/>
      <c r="T32" s="3"/>
      <c r="U32" s="4"/>
      <c r="V32" s="5"/>
      <c r="W32" s="100"/>
      <c r="X32" s="104">
        <f t="shared" si="0"/>
        <v>0</v>
      </c>
      <c r="Y32" s="108">
        <f t="shared" si="1"/>
        <v>26505</v>
      </c>
    </row>
    <row r="33" spans="1:25" ht="15" customHeight="1">
      <c r="A33" s="114"/>
      <c r="B33" s="116"/>
      <c r="C33" s="116"/>
      <c r="D33" s="24" t="s">
        <v>7</v>
      </c>
      <c r="E33" s="24" t="s">
        <v>23</v>
      </c>
      <c r="F33" s="21"/>
      <c r="G33" s="21">
        <v>1</v>
      </c>
      <c r="H33" s="21" t="s">
        <v>2</v>
      </c>
      <c r="I33" s="21">
        <v>4</v>
      </c>
      <c r="J33" s="21" t="s">
        <v>2</v>
      </c>
      <c r="K33" s="23" t="s">
        <v>46</v>
      </c>
      <c r="L33" s="23" t="s">
        <v>45</v>
      </c>
      <c r="M33" s="23" t="s">
        <v>2</v>
      </c>
      <c r="N33" s="51">
        <f t="shared" si="3"/>
        <v>4500</v>
      </c>
      <c r="O33" s="47">
        <f>P33*5</f>
        <v>7500</v>
      </c>
      <c r="P33" s="46">
        <v>1500</v>
      </c>
      <c r="Q33" s="69">
        <f t="shared" si="5"/>
        <v>61125</v>
      </c>
      <c r="R33" s="64">
        <v>8.15</v>
      </c>
      <c r="S33" s="2"/>
      <c r="T33" s="3"/>
      <c r="U33" s="4"/>
      <c r="V33" s="5"/>
      <c r="W33" s="100"/>
      <c r="X33" s="104">
        <f t="shared" si="0"/>
        <v>0</v>
      </c>
      <c r="Y33" s="108">
        <f t="shared" si="1"/>
        <v>36675</v>
      </c>
    </row>
    <row r="34" spans="1:25" ht="21.75" customHeight="1">
      <c r="A34" s="114"/>
      <c r="B34" s="116"/>
      <c r="C34" s="116"/>
      <c r="D34" s="24" t="s">
        <v>8</v>
      </c>
      <c r="E34" s="24" t="s">
        <v>40</v>
      </c>
      <c r="F34" s="21"/>
      <c r="G34" s="21">
        <v>2</v>
      </c>
      <c r="H34" s="21" t="s">
        <v>2</v>
      </c>
      <c r="I34" s="21">
        <v>1</v>
      </c>
      <c r="J34" s="21" t="s">
        <v>3</v>
      </c>
      <c r="K34" s="21" t="s">
        <v>46</v>
      </c>
      <c r="L34" s="21" t="s">
        <v>45</v>
      </c>
      <c r="M34" s="21" t="s">
        <v>2</v>
      </c>
      <c r="N34" s="51">
        <v>420</v>
      </c>
      <c r="O34" s="47">
        <f>P34*5</f>
        <v>150</v>
      </c>
      <c r="P34" s="46">
        <v>30</v>
      </c>
      <c r="Q34" s="69">
        <f t="shared" si="5"/>
        <v>1282.5</v>
      </c>
      <c r="R34" s="65">
        <v>8.55</v>
      </c>
      <c r="S34" s="2"/>
      <c r="T34" s="3"/>
      <c r="U34" s="4"/>
      <c r="V34" s="5"/>
      <c r="W34" s="100"/>
      <c r="X34" s="104">
        <f t="shared" si="0"/>
        <v>0</v>
      </c>
      <c r="Y34" s="108">
        <f t="shared" si="1"/>
        <v>3591.0000000000005</v>
      </c>
    </row>
    <row r="35" spans="1:25" ht="18" customHeight="1">
      <c r="A35" s="114"/>
      <c r="B35" s="116"/>
      <c r="C35" s="116"/>
      <c r="D35" s="31" t="s">
        <v>67</v>
      </c>
      <c r="E35" s="31" t="s">
        <v>65</v>
      </c>
      <c r="F35" s="32"/>
      <c r="G35" s="21">
        <v>4</v>
      </c>
      <c r="H35" s="21" t="s">
        <v>2</v>
      </c>
      <c r="I35" s="21">
        <v>1</v>
      </c>
      <c r="J35" s="21" t="s">
        <v>3</v>
      </c>
      <c r="K35" s="21" t="s">
        <v>46</v>
      </c>
      <c r="L35" s="21" t="s">
        <v>45</v>
      </c>
      <c r="M35" s="21" t="s">
        <v>2</v>
      </c>
      <c r="N35" s="51">
        <f t="shared" si="3"/>
        <v>1500</v>
      </c>
      <c r="O35" s="47">
        <v>2500</v>
      </c>
      <c r="P35" s="46">
        <v>0</v>
      </c>
      <c r="Q35" s="69">
        <f t="shared" si="5"/>
        <v>45000</v>
      </c>
      <c r="R35" s="65">
        <v>18</v>
      </c>
      <c r="S35" s="2"/>
      <c r="T35" s="3"/>
      <c r="U35" s="4"/>
      <c r="V35" s="5"/>
      <c r="W35" s="100"/>
      <c r="X35" s="104">
        <f t="shared" si="0"/>
        <v>0</v>
      </c>
      <c r="Y35" s="108">
        <f t="shared" si="1"/>
        <v>27000</v>
      </c>
    </row>
    <row r="36" spans="1:25" ht="12" customHeight="1">
      <c r="A36" s="114"/>
      <c r="B36" s="117"/>
      <c r="C36" s="117"/>
      <c r="D36" s="31" t="s">
        <v>66</v>
      </c>
      <c r="E36" s="31" t="s">
        <v>94</v>
      </c>
      <c r="F36" s="32"/>
      <c r="G36" s="32">
        <v>4</v>
      </c>
      <c r="H36" s="32" t="s">
        <v>2</v>
      </c>
      <c r="I36" s="32">
        <v>1</v>
      </c>
      <c r="J36" s="32" t="s">
        <v>3</v>
      </c>
      <c r="K36" s="32" t="s">
        <v>46</v>
      </c>
      <c r="L36" s="32" t="s">
        <v>45</v>
      </c>
      <c r="M36" s="32" t="s">
        <v>2</v>
      </c>
      <c r="N36" s="51">
        <f t="shared" si="3"/>
        <v>1500</v>
      </c>
      <c r="O36" s="62">
        <v>2500</v>
      </c>
      <c r="P36" s="49"/>
      <c r="Q36" s="69">
        <f t="shared" si="5"/>
        <v>38750</v>
      </c>
      <c r="R36" s="66">
        <v>15.5</v>
      </c>
      <c r="S36" s="52"/>
      <c r="T36" s="52"/>
      <c r="U36" s="52"/>
      <c r="V36" s="52"/>
      <c r="W36" s="100"/>
      <c r="X36" s="104">
        <f t="shared" si="0"/>
        <v>0</v>
      </c>
      <c r="Y36" s="108">
        <f t="shared" si="1"/>
        <v>23250</v>
      </c>
    </row>
    <row r="37" spans="1:25" ht="11.25">
      <c r="A37" s="137"/>
      <c r="B37" s="135" t="s">
        <v>9</v>
      </c>
      <c r="C37" s="135" t="s">
        <v>38</v>
      </c>
      <c r="D37" s="24" t="s">
        <v>10</v>
      </c>
      <c r="E37" s="24" t="s">
        <v>24</v>
      </c>
      <c r="F37" s="21"/>
      <c r="G37" s="21">
        <v>125</v>
      </c>
      <c r="H37" s="21" t="s">
        <v>109</v>
      </c>
      <c r="I37" s="21">
        <v>12</v>
      </c>
      <c r="J37" s="21" t="s">
        <v>3</v>
      </c>
      <c r="K37" s="21" t="s">
        <v>46</v>
      </c>
      <c r="L37" s="21" t="s">
        <v>45</v>
      </c>
      <c r="M37" s="21" t="s">
        <v>2</v>
      </c>
      <c r="N37" s="51">
        <f t="shared" si="3"/>
        <v>6600</v>
      </c>
      <c r="O37" s="47">
        <v>11000</v>
      </c>
      <c r="P37" s="46">
        <v>0</v>
      </c>
      <c r="Q37" s="69">
        <f t="shared" si="5"/>
        <v>27500</v>
      </c>
      <c r="R37" s="65">
        <v>2.5</v>
      </c>
      <c r="S37" s="2"/>
      <c r="T37" s="3"/>
      <c r="U37" s="4"/>
      <c r="V37" s="5"/>
      <c r="W37" s="100"/>
      <c r="X37" s="104">
        <f t="shared" si="0"/>
        <v>0</v>
      </c>
      <c r="Y37" s="108">
        <f t="shared" si="1"/>
        <v>16500</v>
      </c>
    </row>
    <row r="38" spans="1:25" ht="11.25">
      <c r="A38" s="137"/>
      <c r="B38" s="138"/>
      <c r="C38" s="136"/>
      <c r="D38" s="24" t="s">
        <v>11</v>
      </c>
      <c r="E38" s="24" t="s">
        <v>25</v>
      </c>
      <c r="F38" s="21"/>
      <c r="G38" s="21">
        <v>125</v>
      </c>
      <c r="H38" s="21" t="s">
        <v>109</v>
      </c>
      <c r="I38" s="21">
        <v>12</v>
      </c>
      <c r="J38" s="21" t="s">
        <v>3</v>
      </c>
      <c r="K38" s="21" t="s">
        <v>46</v>
      </c>
      <c r="L38" s="21" t="s">
        <v>45</v>
      </c>
      <c r="M38" s="21" t="s">
        <v>2</v>
      </c>
      <c r="N38" s="51">
        <f t="shared" si="3"/>
        <v>6600</v>
      </c>
      <c r="O38" s="47">
        <v>11000</v>
      </c>
      <c r="P38" s="46">
        <v>0</v>
      </c>
      <c r="Q38" s="69">
        <f t="shared" si="5"/>
        <v>27500</v>
      </c>
      <c r="R38" s="65">
        <v>2.5</v>
      </c>
      <c r="S38" s="2"/>
      <c r="T38" s="3"/>
      <c r="U38" s="4"/>
      <c r="V38" s="5"/>
      <c r="W38" s="100"/>
      <c r="X38" s="104">
        <f t="shared" si="0"/>
        <v>0</v>
      </c>
      <c r="Y38" s="108">
        <f t="shared" si="1"/>
        <v>16500</v>
      </c>
    </row>
    <row r="39" spans="1:25" ht="11.25">
      <c r="A39" s="137"/>
      <c r="B39" s="138"/>
      <c r="C39" s="136"/>
      <c r="D39" s="24" t="s">
        <v>12</v>
      </c>
      <c r="E39" s="24" t="s">
        <v>26</v>
      </c>
      <c r="F39" s="21"/>
      <c r="G39" s="21">
        <v>125</v>
      </c>
      <c r="H39" s="21" t="s">
        <v>109</v>
      </c>
      <c r="I39" s="21">
        <v>12</v>
      </c>
      <c r="J39" s="21" t="s">
        <v>3</v>
      </c>
      <c r="K39" s="21" t="s">
        <v>46</v>
      </c>
      <c r="L39" s="21" t="s">
        <v>45</v>
      </c>
      <c r="M39" s="21" t="s">
        <v>2</v>
      </c>
      <c r="N39" s="51">
        <f t="shared" si="3"/>
        <v>6600</v>
      </c>
      <c r="O39" s="47">
        <v>11000</v>
      </c>
      <c r="P39" s="46">
        <v>0</v>
      </c>
      <c r="Q39" s="69">
        <f t="shared" si="5"/>
        <v>27500</v>
      </c>
      <c r="R39" s="65">
        <v>2.5</v>
      </c>
      <c r="S39" s="2"/>
      <c r="T39" s="3"/>
      <c r="U39" s="4"/>
      <c r="V39" s="5"/>
      <c r="W39" s="100"/>
      <c r="X39" s="104">
        <f t="shared" si="0"/>
        <v>0</v>
      </c>
      <c r="Y39" s="108">
        <f t="shared" si="1"/>
        <v>16500</v>
      </c>
    </row>
    <row r="40" spans="1:25" ht="11.25">
      <c r="A40" s="137"/>
      <c r="B40" s="138"/>
      <c r="C40" s="136"/>
      <c r="D40" s="24" t="s">
        <v>13</v>
      </c>
      <c r="E40" s="24" t="s">
        <v>27</v>
      </c>
      <c r="F40" s="21"/>
      <c r="G40" s="21">
        <v>125</v>
      </c>
      <c r="H40" s="21" t="s">
        <v>109</v>
      </c>
      <c r="I40" s="21">
        <v>12</v>
      </c>
      <c r="J40" s="21" t="s">
        <v>3</v>
      </c>
      <c r="K40" s="21" t="s">
        <v>46</v>
      </c>
      <c r="L40" s="21" t="s">
        <v>45</v>
      </c>
      <c r="M40" s="21" t="s">
        <v>2</v>
      </c>
      <c r="N40" s="51">
        <f t="shared" si="3"/>
        <v>6600</v>
      </c>
      <c r="O40" s="47">
        <v>11000</v>
      </c>
      <c r="P40" s="46">
        <v>0</v>
      </c>
      <c r="Q40" s="69">
        <f t="shared" si="5"/>
        <v>27500</v>
      </c>
      <c r="R40" s="65">
        <v>2.5</v>
      </c>
      <c r="S40" s="2"/>
      <c r="T40" s="3"/>
      <c r="U40" s="4"/>
      <c r="V40" s="5"/>
      <c r="W40" s="100"/>
      <c r="X40" s="104">
        <f t="shared" si="0"/>
        <v>0</v>
      </c>
      <c r="Y40" s="108">
        <f t="shared" si="1"/>
        <v>16500</v>
      </c>
    </row>
    <row r="41" spans="1:25" ht="11.25">
      <c r="A41" s="137"/>
      <c r="B41" s="138"/>
      <c r="C41" s="136"/>
      <c r="D41" s="24" t="s">
        <v>14</v>
      </c>
      <c r="E41" s="24" t="s">
        <v>28</v>
      </c>
      <c r="F41" s="21"/>
      <c r="G41" s="21">
        <v>125</v>
      </c>
      <c r="H41" s="21" t="s">
        <v>109</v>
      </c>
      <c r="I41" s="21">
        <v>12</v>
      </c>
      <c r="J41" s="21" t="s">
        <v>3</v>
      </c>
      <c r="K41" s="21" t="s">
        <v>46</v>
      </c>
      <c r="L41" s="21" t="s">
        <v>45</v>
      </c>
      <c r="M41" s="21" t="s">
        <v>2</v>
      </c>
      <c r="N41" s="51">
        <f t="shared" si="3"/>
        <v>6600</v>
      </c>
      <c r="O41" s="47">
        <v>11000</v>
      </c>
      <c r="P41" s="46">
        <v>0</v>
      </c>
      <c r="Q41" s="69">
        <f t="shared" si="5"/>
        <v>27500</v>
      </c>
      <c r="R41" s="65">
        <v>2.5</v>
      </c>
      <c r="S41" s="2"/>
      <c r="T41" s="3"/>
      <c r="U41" s="4"/>
      <c r="V41" s="5"/>
      <c r="W41" s="100"/>
      <c r="X41" s="104">
        <f t="shared" si="0"/>
        <v>0</v>
      </c>
      <c r="Y41" s="108">
        <f t="shared" si="1"/>
        <v>16500</v>
      </c>
    </row>
    <row r="42" spans="1:25" ht="11.25">
      <c r="A42" s="137"/>
      <c r="B42" s="138"/>
      <c r="C42" s="136"/>
      <c r="D42" s="24" t="s">
        <v>15</v>
      </c>
      <c r="E42" s="24" t="s">
        <v>29</v>
      </c>
      <c r="F42" s="21"/>
      <c r="G42" s="21">
        <v>125</v>
      </c>
      <c r="H42" s="21" t="s">
        <v>109</v>
      </c>
      <c r="I42" s="21">
        <v>12</v>
      </c>
      <c r="J42" s="21" t="s">
        <v>3</v>
      </c>
      <c r="K42" s="21" t="s">
        <v>46</v>
      </c>
      <c r="L42" s="21" t="s">
        <v>45</v>
      </c>
      <c r="M42" s="21" t="s">
        <v>2</v>
      </c>
      <c r="N42" s="51">
        <f t="shared" si="3"/>
        <v>6600</v>
      </c>
      <c r="O42" s="47">
        <v>11000</v>
      </c>
      <c r="P42" s="46">
        <v>0</v>
      </c>
      <c r="Q42" s="69">
        <f t="shared" si="5"/>
        <v>27500</v>
      </c>
      <c r="R42" s="65">
        <v>2.5</v>
      </c>
      <c r="S42" s="2"/>
      <c r="T42" s="3"/>
      <c r="U42" s="4"/>
      <c r="V42" s="5"/>
      <c r="W42" s="100"/>
      <c r="X42" s="104">
        <f t="shared" si="0"/>
        <v>0</v>
      </c>
      <c r="Y42" s="108">
        <f t="shared" si="1"/>
        <v>16500</v>
      </c>
    </row>
    <row r="43" spans="1:25" ht="11.25">
      <c r="A43" s="137"/>
      <c r="B43" s="138"/>
      <c r="C43" s="136"/>
      <c r="D43" s="24" t="s">
        <v>16</v>
      </c>
      <c r="E43" s="24" t="s">
        <v>30</v>
      </c>
      <c r="F43" s="21"/>
      <c r="G43" s="21">
        <v>125</v>
      </c>
      <c r="H43" s="21" t="s">
        <v>109</v>
      </c>
      <c r="I43" s="21">
        <v>12</v>
      </c>
      <c r="J43" s="21" t="s">
        <v>3</v>
      </c>
      <c r="K43" s="21" t="s">
        <v>46</v>
      </c>
      <c r="L43" s="21" t="s">
        <v>45</v>
      </c>
      <c r="M43" s="21" t="s">
        <v>2</v>
      </c>
      <c r="N43" s="51">
        <f t="shared" si="3"/>
        <v>6600</v>
      </c>
      <c r="O43" s="47">
        <v>11000</v>
      </c>
      <c r="P43" s="46">
        <v>0</v>
      </c>
      <c r="Q43" s="69">
        <f t="shared" si="5"/>
        <v>27500</v>
      </c>
      <c r="R43" s="65">
        <v>2.5</v>
      </c>
      <c r="S43" s="2"/>
      <c r="T43" s="3"/>
      <c r="U43" s="4"/>
      <c r="V43" s="5"/>
      <c r="W43" s="100"/>
      <c r="X43" s="104">
        <f t="shared" si="0"/>
        <v>0</v>
      </c>
      <c r="Y43" s="108">
        <f t="shared" si="1"/>
        <v>16500</v>
      </c>
    </row>
    <row r="44" spans="1:25" ht="11.25">
      <c r="A44" s="137"/>
      <c r="B44" s="138"/>
      <c r="C44" s="136"/>
      <c r="D44" s="24" t="s">
        <v>17</v>
      </c>
      <c r="E44" s="24" t="s">
        <v>39</v>
      </c>
      <c r="F44" s="21"/>
      <c r="G44" s="21">
        <v>125</v>
      </c>
      <c r="H44" s="21" t="s">
        <v>109</v>
      </c>
      <c r="I44" s="21">
        <v>12</v>
      </c>
      <c r="J44" s="21" t="s">
        <v>3</v>
      </c>
      <c r="K44" s="21" t="s">
        <v>46</v>
      </c>
      <c r="L44" s="21" t="s">
        <v>45</v>
      </c>
      <c r="M44" s="21" t="s">
        <v>2</v>
      </c>
      <c r="N44" s="51">
        <f t="shared" si="3"/>
        <v>6600</v>
      </c>
      <c r="O44" s="47">
        <v>11000</v>
      </c>
      <c r="P44" s="46">
        <v>0</v>
      </c>
      <c r="Q44" s="69">
        <f t="shared" si="5"/>
        <v>27500</v>
      </c>
      <c r="R44" s="65">
        <v>2.5</v>
      </c>
      <c r="S44" s="2"/>
      <c r="T44" s="3"/>
      <c r="U44" s="4"/>
      <c r="V44" s="5"/>
      <c r="W44" s="100"/>
      <c r="X44" s="104">
        <f t="shared" si="0"/>
        <v>0</v>
      </c>
      <c r="Y44" s="108">
        <f t="shared" si="1"/>
        <v>16500</v>
      </c>
    </row>
    <row r="45" spans="1:25" ht="11.25">
      <c r="A45" s="137"/>
      <c r="B45" s="138"/>
      <c r="C45" s="136"/>
      <c r="D45" s="24" t="s">
        <v>18</v>
      </c>
      <c r="E45" s="24" t="s">
        <v>31</v>
      </c>
      <c r="F45" s="21"/>
      <c r="G45" s="21">
        <v>125</v>
      </c>
      <c r="H45" s="21" t="s">
        <v>109</v>
      </c>
      <c r="I45" s="21">
        <v>12</v>
      </c>
      <c r="J45" s="21" t="s">
        <v>3</v>
      </c>
      <c r="K45" s="21" t="s">
        <v>46</v>
      </c>
      <c r="L45" s="21" t="s">
        <v>45</v>
      </c>
      <c r="M45" s="21" t="s">
        <v>2</v>
      </c>
      <c r="N45" s="51">
        <f t="shared" si="3"/>
        <v>6600</v>
      </c>
      <c r="O45" s="47">
        <v>11000</v>
      </c>
      <c r="P45" s="46">
        <v>0</v>
      </c>
      <c r="Q45" s="69">
        <f t="shared" si="5"/>
        <v>27500</v>
      </c>
      <c r="R45" s="65">
        <v>2.5</v>
      </c>
      <c r="S45" s="2"/>
      <c r="T45" s="3"/>
      <c r="U45" s="4"/>
      <c r="V45" s="5"/>
      <c r="W45" s="100"/>
      <c r="X45" s="104">
        <f t="shared" si="0"/>
        <v>0</v>
      </c>
      <c r="Y45" s="108">
        <f t="shared" si="1"/>
        <v>16500</v>
      </c>
    </row>
    <row r="46" spans="1:25" ht="11.25">
      <c r="A46" s="137"/>
      <c r="B46" s="138"/>
      <c r="C46" s="136"/>
      <c r="D46" s="24" t="s">
        <v>19</v>
      </c>
      <c r="E46" s="24" t="s">
        <v>32</v>
      </c>
      <c r="F46" s="21"/>
      <c r="G46" s="21">
        <v>125</v>
      </c>
      <c r="H46" s="21" t="s">
        <v>109</v>
      </c>
      <c r="I46" s="21">
        <v>12</v>
      </c>
      <c r="J46" s="21" t="s">
        <v>3</v>
      </c>
      <c r="K46" s="21" t="s">
        <v>46</v>
      </c>
      <c r="L46" s="21" t="s">
        <v>45</v>
      </c>
      <c r="M46" s="21" t="s">
        <v>2</v>
      </c>
      <c r="N46" s="51">
        <f t="shared" si="3"/>
        <v>6600</v>
      </c>
      <c r="O46" s="47">
        <v>11000</v>
      </c>
      <c r="P46" s="46">
        <v>0</v>
      </c>
      <c r="Q46" s="69">
        <f t="shared" si="5"/>
        <v>27500</v>
      </c>
      <c r="R46" s="65">
        <v>2.5</v>
      </c>
      <c r="S46" s="2"/>
      <c r="T46" s="3"/>
      <c r="U46" s="4"/>
      <c r="V46" s="5"/>
      <c r="W46" s="100"/>
      <c r="X46" s="104">
        <f t="shared" si="0"/>
        <v>0</v>
      </c>
      <c r="Y46" s="108">
        <f t="shared" si="1"/>
        <v>16500</v>
      </c>
    </row>
    <row r="47" spans="1:25" ht="12" thickBot="1">
      <c r="A47" s="137"/>
      <c r="B47" s="138"/>
      <c r="C47" s="136"/>
      <c r="D47" s="24" t="s">
        <v>20</v>
      </c>
      <c r="E47" s="24" t="s">
        <v>33</v>
      </c>
      <c r="F47" s="21"/>
      <c r="G47" s="21">
        <v>125</v>
      </c>
      <c r="H47" s="21" t="s">
        <v>109</v>
      </c>
      <c r="I47" s="21">
        <v>12</v>
      </c>
      <c r="J47" s="21" t="s">
        <v>3</v>
      </c>
      <c r="K47" s="21" t="s">
        <v>46</v>
      </c>
      <c r="L47" s="21" t="s">
        <v>45</v>
      </c>
      <c r="M47" s="21" t="s">
        <v>2</v>
      </c>
      <c r="N47" s="51">
        <f t="shared" si="3"/>
        <v>6600</v>
      </c>
      <c r="O47" s="47">
        <v>11000</v>
      </c>
      <c r="P47" s="46">
        <v>0</v>
      </c>
      <c r="Q47" s="69">
        <f t="shared" si="5"/>
        <v>27500</v>
      </c>
      <c r="R47" s="65">
        <v>2.5</v>
      </c>
      <c r="S47" s="2"/>
      <c r="T47" s="3"/>
      <c r="U47" s="4"/>
      <c r="V47" s="5"/>
      <c r="W47" s="100"/>
      <c r="X47" s="104">
        <f t="shared" si="0"/>
        <v>0</v>
      </c>
      <c r="Y47" s="108">
        <f t="shared" si="1"/>
        <v>16500</v>
      </c>
    </row>
    <row r="48" spans="1:25" ht="20.25" customHeight="1" thickBot="1">
      <c r="A48" s="119" t="s">
        <v>36</v>
      </c>
      <c r="B48" s="120"/>
      <c r="C48" s="120"/>
      <c r="D48" s="120"/>
      <c r="E48" s="120"/>
      <c r="F48" s="120"/>
      <c r="G48" s="120"/>
      <c r="H48" s="120"/>
      <c r="I48" s="120"/>
      <c r="J48" s="120"/>
      <c r="K48" s="120"/>
      <c r="L48" s="120"/>
      <c r="M48" s="120"/>
      <c r="N48" s="83"/>
      <c r="O48" s="73"/>
      <c r="P48" s="73"/>
      <c r="Q48" s="73"/>
      <c r="R48" s="73"/>
      <c r="S48" s="26"/>
      <c r="T48" s="27"/>
      <c r="U48" s="28"/>
      <c r="V48" s="29"/>
      <c r="W48" s="101"/>
      <c r="X48" s="112"/>
      <c r="Y48" s="108">
        <f t="shared" si="1"/>
        <v>0</v>
      </c>
    </row>
    <row r="49" spans="1:25" ht="11.25">
      <c r="A49" s="132"/>
      <c r="B49" s="116"/>
      <c r="C49" s="116"/>
      <c r="D49" s="48" t="s">
        <v>89</v>
      </c>
      <c r="E49" s="48" t="s">
        <v>107</v>
      </c>
      <c r="F49" s="55"/>
      <c r="G49" s="55">
        <v>125</v>
      </c>
      <c r="H49" s="54" t="s">
        <v>109</v>
      </c>
      <c r="I49" s="55">
        <v>12</v>
      </c>
      <c r="J49" s="54" t="s">
        <v>3</v>
      </c>
      <c r="K49" s="54" t="s">
        <v>44</v>
      </c>
      <c r="L49" s="54" t="s">
        <v>45</v>
      </c>
      <c r="M49" s="54" t="s">
        <v>2</v>
      </c>
      <c r="N49" s="51">
        <f t="shared" si="3"/>
        <v>3000</v>
      </c>
      <c r="O49" s="51">
        <v>5000</v>
      </c>
      <c r="P49" s="46" t="s">
        <v>0</v>
      </c>
      <c r="Q49" s="69">
        <f>R49*O49</f>
        <v>17900</v>
      </c>
      <c r="R49" s="63">
        <v>3.58</v>
      </c>
      <c r="S49" s="2"/>
      <c r="T49" s="3"/>
      <c r="U49" s="4"/>
      <c r="V49" s="5"/>
      <c r="W49" s="100"/>
      <c r="X49" s="104">
        <f t="shared" si="0"/>
        <v>0</v>
      </c>
      <c r="Y49" s="108">
        <f t="shared" si="1"/>
        <v>10740</v>
      </c>
    </row>
    <row r="50" spans="1:25" s="25" customFormat="1" ht="11.25">
      <c r="A50" s="133"/>
      <c r="B50" s="116"/>
      <c r="C50" s="116"/>
      <c r="D50" s="48" t="s">
        <v>90</v>
      </c>
      <c r="E50" s="48" t="s">
        <v>108</v>
      </c>
      <c r="F50" s="55"/>
      <c r="G50" s="55">
        <v>125</v>
      </c>
      <c r="H50" s="54" t="s">
        <v>109</v>
      </c>
      <c r="I50" s="55">
        <v>12</v>
      </c>
      <c r="J50" s="54" t="s">
        <v>3</v>
      </c>
      <c r="K50" s="54" t="s">
        <v>44</v>
      </c>
      <c r="L50" s="54" t="s">
        <v>45</v>
      </c>
      <c r="M50" s="54" t="s">
        <v>2</v>
      </c>
      <c r="N50" s="51">
        <f t="shared" si="3"/>
        <v>3000</v>
      </c>
      <c r="O50" s="51">
        <v>5000</v>
      </c>
      <c r="P50" s="46" t="s">
        <v>0</v>
      </c>
      <c r="Q50" s="69">
        <f>R50*O50</f>
        <v>17900</v>
      </c>
      <c r="R50" s="63">
        <v>3.58</v>
      </c>
      <c r="S50" s="56"/>
      <c r="T50" s="57"/>
      <c r="U50" s="58"/>
      <c r="V50" s="59"/>
      <c r="W50" s="100"/>
      <c r="X50" s="104">
        <f t="shared" si="0"/>
        <v>0</v>
      </c>
      <c r="Y50" s="108">
        <f t="shared" si="1"/>
        <v>10740</v>
      </c>
    </row>
    <row r="51" spans="1:25" ht="11.25">
      <c r="A51" s="133"/>
      <c r="B51" s="36"/>
      <c r="C51" s="36"/>
      <c r="D51" s="60" t="s">
        <v>57</v>
      </c>
      <c r="E51" s="60" t="s">
        <v>58</v>
      </c>
      <c r="F51" s="55"/>
      <c r="G51" s="55">
        <v>1</v>
      </c>
      <c r="H51" s="55" t="s">
        <v>4</v>
      </c>
      <c r="I51" s="55">
        <v>12</v>
      </c>
      <c r="J51" s="54" t="s">
        <v>3</v>
      </c>
      <c r="K51" s="54" t="s">
        <v>44</v>
      </c>
      <c r="L51" s="54" t="s">
        <v>56</v>
      </c>
      <c r="M51" s="54" t="s">
        <v>4</v>
      </c>
      <c r="N51" s="51">
        <f t="shared" si="3"/>
        <v>3600</v>
      </c>
      <c r="O51" s="51">
        <v>6000</v>
      </c>
      <c r="P51" s="46">
        <v>1350</v>
      </c>
      <c r="Q51" s="69">
        <f>R51*O51</f>
        <v>11172</v>
      </c>
      <c r="R51" s="63">
        <v>1.862</v>
      </c>
      <c r="S51" s="2"/>
      <c r="T51" s="3"/>
      <c r="U51" s="4"/>
      <c r="V51" s="5"/>
      <c r="W51" s="100"/>
      <c r="X51" s="104">
        <f t="shared" si="0"/>
        <v>0</v>
      </c>
      <c r="Y51" s="108">
        <f t="shared" si="1"/>
        <v>6703.200000000001</v>
      </c>
    </row>
    <row r="52" spans="1:25" ht="11.25" customHeight="1">
      <c r="A52" s="133"/>
      <c r="B52" s="36"/>
      <c r="C52" s="50"/>
      <c r="D52" s="48" t="s">
        <v>106</v>
      </c>
      <c r="E52" s="48" t="s">
        <v>83</v>
      </c>
      <c r="F52" s="55"/>
      <c r="G52" s="55">
        <v>6</v>
      </c>
      <c r="H52" s="55" t="s">
        <v>3</v>
      </c>
      <c r="I52" s="55">
        <v>1</v>
      </c>
      <c r="J52" s="54" t="s">
        <v>3</v>
      </c>
      <c r="K52" s="54" t="s">
        <v>44</v>
      </c>
      <c r="L52" s="54" t="s">
        <v>45</v>
      </c>
      <c r="M52" s="54" t="s">
        <v>3</v>
      </c>
      <c r="N52" s="51">
        <f t="shared" si="3"/>
        <v>60000</v>
      </c>
      <c r="O52" s="51">
        <v>100000</v>
      </c>
      <c r="P52" s="46">
        <v>0</v>
      </c>
      <c r="Q52" s="69">
        <f>R52*O52</f>
        <v>28000.000000000004</v>
      </c>
      <c r="R52" s="63">
        <v>0.28</v>
      </c>
      <c r="S52" s="2"/>
      <c r="T52" s="3"/>
      <c r="U52" s="4"/>
      <c r="V52" s="5"/>
      <c r="W52" s="100"/>
      <c r="X52" s="104">
        <f t="shared" si="0"/>
        <v>0</v>
      </c>
      <c r="Y52" s="108">
        <f t="shared" si="1"/>
        <v>16800</v>
      </c>
    </row>
    <row r="53" spans="1:25" ht="11.25">
      <c r="A53" s="134"/>
      <c r="B53" s="24" t="s">
        <v>21</v>
      </c>
      <c r="C53" s="24" t="s">
        <v>85</v>
      </c>
      <c r="D53" s="48" t="s">
        <v>84</v>
      </c>
      <c r="E53" s="48" t="s">
        <v>86</v>
      </c>
      <c r="F53" s="55"/>
      <c r="G53" s="55">
        <v>1</v>
      </c>
      <c r="H53" s="55" t="s">
        <v>2</v>
      </c>
      <c r="I53" s="55">
        <v>12</v>
      </c>
      <c r="J53" s="54" t="s">
        <v>3</v>
      </c>
      <c r="K53" s="54" t="s">
        <v>44</v>
      </c>
      <c r="L53" s="54" t="s">
        <v>45</v>
      </c>
      <c r="M53" s="54" t="s">
        <v>3</v>
      </c>
      <c r="N53" s="51">
        <f t="shared" si="3"/>
        <v>4800</v>
      </c>
      <c r="O53" s="51">
        <v>8000</v>
      </c>
      <c r="P53" s="46">
        <v>0</v>
      </c>
      <c r="Q53" s="69">
        <f>R53*O53</f>
        <v>44016</v>
      </c>
      <c r="R53" s="67">
        <v>5.502</v>
      </c>
      <c r="S53" s="2"/>
      <c r="T53" s="3"/>
      <c r="U53" s="4"/>
      <c r="V53" s="5"/>
      <c r="W53" s="100"/>
      <c r="X53" s="104">
        <f t="shared" si="0"/>
        <v>0</v>
      </c>
      <c r="Y53" s="108">
        <f t="shared" si="1"/>
        <v>26409.6</v>
      </c>
    </row>
    <row r="54" spans="1:24" ht="15.75" thickBot="1">
      <c r="A54" s="84"/>
      <c r="B54" s="85"/>
      <c r="C54" s="85"/>
      <c r="D54" s="86"/>
      <c r="E54" s="86"/>
      <c r="F54" s="87"/>
      <c r="G54" s="87"/>
      <c r="H54" s="87"/>
      <c r="I54" s="87"/>
      <c r="J54" s="87"/>
      <c r="K54" s="87"/>
      <c r="L54" s="87"/>
      <c r="M54" s="87"/>
      <c r="N54" s="87"/>
      <c r="O54" s="88"/>
      <c r="P54" s="88"/>
      <c r="Q54" s="89"/>
      <c r="R54" s="96"/>
      <c r="S54" s="97"/>
      <c r="T54" s="98"/>
      <c r="U54" s="99"/>
      <c r="V54" s="81"/>
      <c r="W54" s="96"/>
      <c r="X54" s="96"/>
    </row>
    <row r="55" spans="10:25" ht="45" customHeight="1">
      <c r="J55" s="90"/>
      <c r="K55" s="142" t="s">
        <v>133</v>
      </c>
      <c r="L55" s="143"/>
      <c r="M55" s="143"/>
      <c r="N55" s="143"/>
      <c r="O55" s="143"/>
      <c r="P55" s="143"/>
      <c r="Q55" s="143"/>
      <c r="R55" s="143"/>
      <c r="S55" s="91" t="s">
        <v>134</v>
      </c>
      <c r="T55" s="92" t="e">
        <f>SUM(#REF!)</f>
        <v>#REF!</v>
      </c>
      <c r="U55" s="91" t="s">
        <v>134</v>
      </c>
      <c r="V55" s="92">
        <f>SUM(V45:V53)</f>
        <v>0</v>
      </c>
      <c r="W55" s="91" t="s">
        <v>134</v>
      </c>
      <c r="X55" s="105">
        <f>SUM(X5:X53)</f>
        <v>0</v>
      </c>
      <c r="Y55" s="109">
        <f>SUM(Y5:Y53)</f>
        <v>2544510.45</v>
      </c>
    </row>
    <row r="56" spans="10:24" ht="45" customHeight="1" thickBot="1">
      <c r="J56" s="93"/>
      <c r="K56" s="144"/>
      <c r="L56" s="145"/>
      <c r="M56" s="145"/>
      <c r="N56" s="145"/>
      <c r="O56" s="145"/>
      <c r="P56" s="145"/>
      <c r="Q56" s="145"/>
      <c r="R56" s="145"/>
      <c r="S56" s="94" t="s">
        <v>135</v>
      </c>
      <c r="T56" s="95"/>
      <c r="U56" s="94" t="s">
        <v>135</v>
      </c>
      <c r="V56" s="95"/>
      <c r="W56" s="94" t="s">
        <v>135</v>
      </c>
      <c r="X56" s="106"/>
    </row>
    <row r="57" spans="2:24" ht="17.25" customHeight="1" thickBot="1">
      <c r="B57" s="75" t="s">
        <v>125</v>
      </c>
      <c r="C57" s="79"/>
      <c r="D57" s="76"/>
      <c r="P57" s="77"/>
      <c r="Q57" s="16"/>
      <c r="S57" s="16"/>
      <c r="W57" s="1"/>
      <c r="X57" s="76"/>
    </row>
    <row r="58" spans="2:24" ht="45" customHeight="1">
      <c r="B58" s="78" t="s">
        <v>126</v>
      </c>
      <c r="C58" s="146" t="s">
        <v>127</v>
      </c>
      <c r="D58" s="131"/>
      <c r="J58" s="102"/>
      <c r="K58" s="142" t="s">
        <v>136</v>
      </c>
      <c r="L58" s="143"/>
      <c r="M58" s="143"/>
      <c r="N58" s="143"/>
      <c r="O58" s="143"/>
      <c r="P58" s="143"/>
      <c r="Q58" s="143"/>
      <c r="R58" s="143"/>
      <c r="S58" s="91" t="s">
        <v>134</v>
      </c>
      <c r="T58" s="92"/>
      <c r="U58" s="91" t="s">
        <v>134</v>
      </c>
      <c r="V58" s="92"/>
      <c r="W58" s="91" t="s">
        <v>134</v>
      </c>
      <c r="X58" s="92"/>
    </row>
    <row r="59" spans="2:24" ht="57.75" customHeight="1" thickBot="1">
      <c r="B59" s="78" t="s">
        <v>123</v>
      </c>
      <c r="C59" s="147" t="s">
        <v>128</v>
      </c>
      <c r="D59" s="148"/>
      <c r="J59" s="103"/>
      <c r="K59" s="144"/>
      <c r="L59" s="145"/>
      <c r="M59" s="145"/>
      <c r="N59" s="145"/>
      <c r="O59" s="145"/>
      <c r="P59" s="145"/>
      <c r="Q59" s="145"/>
      <c r="R59" s="145"/>
      <c r="S59" s="94" t="s">
        <v>135</v>
      </c>
      <c r="T59" s="95"/>
      <c r="U59" s="94" t="s">
        <v>135</v>
      </c>
      <c r="V59" s="95"/>
      <c r="W59" s="94" t="s">
        <v>135</v>
      </c>
      <c r="X59" s="106"/>
    </row>
    <row r="60" spans="2:24" ht="70.5" customHeight="1">
      <c r="B60" s="78" t="s">
        <v>124</v>
      </c>
      <c r="C60" s="130" t="s">
        <v>129</v>
      </c>
      <c r="D60" s="131"/>
      <c r="P60" s="77"/>
      <c r="Q60" s="70" t="e">
        <f>SUM(#REF!)</f>
        <v>#REF!</v>
      </c>
      <c r="S60" s="16"/>
      <c r="T60" s="16"/>
      <c r="U60" s="12"/>
      <c r="W60" s="14"/>
      <c r="X60" s="13"/>
    </row>
    <row r="61" ht="11.25">
      <c r="Q61" s="70">
        <f>SUM(Q9:Q14)</f>
        <v>847905</v>
      </c>
    </row>
    <row r="62" ht="11.25">
      <c r="Q62" s="70">
        <f>SUM(Q16:Q47)</f>
        <v>2422672.25</v>
      </c>
    </row>
    <row r="63" ht="11.25">
      <c r="Q63" s="70">
        <f>SUM(Q49:Q53)</f>
        <v>118988</v>
      </c>
    </row>
    <row r="66" ht="11.25">
      <c r="Q66" s="71" t="e">
        <f>SUM(Q57:Q63)</f>
        <v>#REF!</v>
      </c>
    </row>
  </sheetData>
  <sheetProtection password="CC06" sheet="1"/>
  <mergeCells count="29">
    <mergeCell ref="A1:X1"/>
    <mergeCell ref="K55:R56"/>
    <mergeCell ref="C58:D58"/>
    <mergeCell ref="K58:R59"/>
    <mergeCell ref="C59:D59"/>
    <mergeCell ref="A2:C2"/>
    <mergeCell ref="C9:C14"/>
    <mergeCell ref="B5:B7"/>
    <mergeCell ref="C5:C7"/>
    <mergeCell ref="B9:B14"/>
    <mergeCell ref="C60:D60"/>
    <mergeCell ref="A49:A53"/>
    <mergeCell ref="C37:C47"/>
    <mergeCell ref="B49:B50"/>
    <mergeCell ref="C49:C50"/>
    <mergeCell ref="A37:A47"/>
    <mergeCell ref="B37:B47"/>
    <mergeCell ref="A48:M48"/>
    <mergeCell ref="A3:R3"/>
    <mergeCell ref="A5:A7"/>
    <mergeCell ref="A9:A14"/>
    <mergeCell ref="D9:D10"/>
    <mergeCell ref="E9:E10"/>
    <mergeCell ref="A4:M4"/>
    <mergeCell ref="A8:M8"/>
    <mergeCell ref="A16:A36"/>
    <mergeCell ref="C16:C36"/>
    <mergeCell ref="B16:B36"/>
    <mergeCell ref="A15:M15"/>
  </mergeCells>
  <conditionalFormatting sqref="W5:W7 W9:W14 W49:W54 W16:W47">
    <cfRule type="cellIs" priority="1" dxfId="0" operator="greaterThanOrEqual" stopIfTrue="1">
      <formula>R5</formula>
    </cfRule>
  </conditionalFormatting>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8" scale="66" r:id="rId2"/>
  <ignoredErrors>
    <ignoredError sqref="X5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2013-11-27T10:33:52Z</cp:lastPrinted>
  <dcterms:created xsi:type="dcterms:W3CDTF">2013-05-07T14:09:25Z</dcterms:created>
  <dcterms:modified xsi:type="dcterms:W3CDTF">2013-12-12T09:53:06Z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1827708334</vt:i4>
  </property>
  <property fmtid="{D5CDD505-2E9C-101B-9397-08002B2CF9AE}" pid="3" name="_EmailSubject">
    <vt:lpwstr>Los de.it  10_11_12.xls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1840136806</vt:i4>
  </property>
  <property fmtid="{D5CDD505-2E9C-101B-9397-08002B2CF9AE}" pid="7" name="_ReviewingToolsShownOnce">
    <vt:lpwstr/>
  </property>
</Properties>
</file>