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3" sheetId="1" r:id="rId1"/>
  </sheets>
  <definedNames/>
  <calcPr fullCalcOnLoad="1"/>
</workbook>
</file>

<file path=xl/sharedStrings.xml><?xml version="1.0" encoding="utf-8"?>
<sst xmlns="http://schemas.openxmlformats.org/spreadsheetml/2006/main" count="754" uniqueCount="266">
  <si>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</si>
  <si>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</si>
  <si>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</si>
  <si>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</si>
  <si>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</si>
  <si>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</si>
  <si>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</si>
  <si>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</si>
  <si>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</si>
  <si>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</si>
  <si>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</si>
  <si>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</si>
  <si>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</si>
  <si>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</si>
  <si>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</si>
  <si>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</si>
  <si>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</si>
  <si>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</si>
  <si>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</si>
  <si>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</si>
  <si>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</si>
  <si>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</si>
  <si>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</si>
  <si>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</si>
  <si>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</si>
  <si>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</si>
  <si>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</si>
  <si>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</si>
  <si>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</si>
  <si>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</si>
  <si>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</si>
  <si>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</si>
  <si>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</si>
  <si>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</si>
  <si>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</si>
  <si>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</si>
  <si>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</si>
  <si>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</si>
  <si>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</si>
  <si>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</si>
  <si>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</si>
  <si>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</si>
  <si>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</si>
  <si>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</si>
  <si>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</si>
  <si>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</si>
  <si>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</si>
  <si>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</si>
  <si>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</si>
  <si>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</si>
  <si>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</si>
  <si>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</si>
  <si>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</si>
  <si>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</si>
  <si>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</si>
  <si>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</si>
  <si>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</si>
  <si>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</si>
  <si>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</si>
  <si>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</si>
  <si>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</si>
  <si>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</si>
  <si>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</si>
  <si>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</si>
  <si>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</si>
  <si>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</si>
  <si>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</si>
  <si>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</si>
  <si>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</si>
  <si>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</si>
  <si>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</si>
  <si>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</si>
  <si>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</si>
  <si>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</si>
  <si>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</si>
  <si>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</si>
  <si>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</si>
  <si>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</si>
  <si>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</si>
  <si>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</si>
  <si>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</si>
  <si>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</si>
  <si>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</si>
  <si>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</si>
  <si>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</si>
  <si>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</si>
  <si>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</si>
  <si>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</si>
  <si>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</si>
  <si>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</si>
  <si>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</si>
  <si>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</si>
  <si>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</si>
  <si>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</si>
  <si>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</si>
  <si>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</si>
  <si>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</si>
  <si>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</si>
  <si>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</si>
  <si>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</si>
  <si>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</si>
  <si>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</si>
  <si>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</si>
  <si>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</si>
  <si>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</si>
  <si>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</si>
  <si>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</si>
  <si>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</si>
  <si>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</si>
  <si>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</si>
  <si>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</si>
  <si>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</si>
  <si>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</si>
  <si>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</si>
  <si>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</si>
  <si>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</si>
  <si>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</si>
  <si>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</si>
  <si>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</si>
  <si>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</si>
  <si>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</si>
  <si>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</si>
  <si>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</si>
  <si>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</si>
  <si>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</si>
  <si>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</si>
  <si>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</si>
  <si>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</si>
  <si>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</si>
  <si>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</si>
  <si>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</si>
  <si>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</si>
  <si>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</si>
  <si>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</si>
  <si>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</si>
  <si>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</si>
  <si>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</si>
  <si>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</si>
  <si>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</si>
  <si>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</si>
  <si>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</si>
  <si>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</si>
  <si>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</si>
  <si>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</si>
  <si>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</si>
  <si>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</si>
  <si>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</si>
  <si>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</si>
  <si>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</si>
  <si>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</si>
  <si>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</si>
  <si>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</si>
  <si>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</si>
  <si>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</si>
  <si>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</si>
  <si>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</si>
  <si>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</si>
  <si>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</si>
  <si>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</si>
  <si>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</si>
  <si>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</si>
  <si>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</si>
  <si>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</si>
  <si>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</si>
  <si>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</si>
  <si>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</si>
  <si>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</si>
  <si>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</si>
  <si>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</si>
  <si>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</si>
  <si>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</si>
  <si>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</si>
  <si>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</si>
  <si>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</si>
  <si>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</si>
  <si>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</si>
  <si>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</si>
  <si>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</si>
  <si>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</si>
  <si>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</si>
  <si>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</si>
  <si>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</si>
  <si>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</si>
  <si>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</si>
  <si>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</si>
  <si>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</si>
  <si>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</si>
  <si>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</si>
  <si>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</si>
  <si>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</si>
  <si>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</si>
  <si>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</si>
  <si>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</si>
  <si>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anteriore disossato </t>
  </si>
  <si>
    <t>Jungrind, Vorderviertel, entbeint</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</si>
  <si>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</si>
  <si>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</si>
  <si>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</si>
  <si>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</si>
  <si>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</si>
  <si>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</si>
  <si>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</si>
  <si>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</si>
  <si>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</si>
  <si>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</si>
  <si>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</si>
  <si>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</si>
  <si>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</si>
  <si>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</si>
  <si>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</si>
  <si>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</si>
  <si>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</si>
  <si>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</si>
  <si>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</si>
  <si>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</si>
  <si>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</si>
  <si>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</si>
  <si>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</si>
  <si>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</si>
  <si>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</si>
  <si>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</si>
  <si>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</si>
  <si>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</si>
  <si>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</si>
  <si>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</si>
  <si>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</si>
  <si>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</si>
  <si>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</si>
  <si>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</si>
  <si>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</si>
  <si>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</si>
  <si>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</si>
  <si>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</si>
  <si>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</si>
  <si>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</si>
  <si>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</si>
  <si>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</si>
  <si>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</si>
  <si>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</si>
  <si>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</si>
  <si>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</si>
  <si>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</si>
  <si>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</si>
  <si>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</si>
  <si>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</si>
  <si>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</si>
  <si>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</si>
  <si>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</si>
  <si>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</si>
  <si>
    <t>Bresaola della Valtellina IGP</t>
  </si>
  <si>
    <t>Bresaola - Valtellina g.g.A.</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</si>
  <si>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</si>
  <si>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</si>
  <si>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</si>
  <si>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</si>
  <si>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</si>
  <si>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</si>
  <si>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</si>
  <si>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</si>
  <si>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</si>
  <si>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</si>
  <si>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</si>
  <si>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</si>
  <si>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</si>
  <si>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</si>
  <si>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LOTTO 3 - CARNE E SALUMI (AREA OVEST)
LOS 3 - FLEISCH UND WURSTWAREN (BEREICH WEST)
CIG 54191800CF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</si>
</sst>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b/>
      <sz val="12"/>
      <name val="Arial"/>
      <family val="2"/>
    </font>
    <font>
      <b/>
      <sz val="10"/>
      <color indexed="8"/>
      <name val="Arial"/>
      <family val="2"/>
    </font>
    <font>
      <sz val="10"/>
      <color indexed="8"/>
      <name val="Arial"/>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ashDotDot"/>
      <right>
        <color indexed="63"/>
      </right>
      <top style="dashDotDot"/>
      <bottom style="medium"/>
    </border>
    <border>
      <left>
        <color indexed="63"/>
      </left>
      <right>
        <color indexed="63"/>
      </right>
      <top style="dashDotDot"/>
      <bottom style="mediu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
      <left style="medium"/>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0" fillId="24" borderId="11"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0"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0"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0"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3" fillId="25" borderId="27" xfId="0" applyNumberFormat="1" applyFont="1" applyFill="1" applyBorder="1" applyAlignment="1">
      <alignment horizontal="left" vertical="center" wrapText="1"/>
    </xf>
    <xf numFmtId="4" fontId="33" fillId="25" borderId="28" xfId="0" applyNumberFormat="1"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2"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2" fillId="25" borderId="30" xfId="0" applyNumberFormat="1" applyFont="1" applyFill="1" applyBorder="1" applyAlignment="1" applyProtection="1">
      <alignment horizontal="center" vertical="center"/>
      <protection/>
    </xf>
    <xf numFmtId="0" fontId="33"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0" xfId="0" applyBorder="1" applyAlignment="1">
      <alignment/>
    </xf>
    <xf numFmtId="0" fontId="1" fillId="0" borderId="32" xfId="0" applyFont="1" applyBorder="1" applyAlignment="1">
      <alignment vertical="center" wrapText="1"/>
    </xf>
    <xf numFmtId="0" fontId="0" fillId="0" borderId="33" xfId="0" applyBorder="1" applyAlignment="1">
      <alignment/>
    </xf>
    <xf numFmtId="0" fontId="19" fillId="0" borderId="10" xfId="0" applyFont="1" applyFill="1" applyBorder="1" applyAlignment="1">
      <alignment vertical="center" wrapText="1"/>
    </xf>
    <xf numFmtId="0" fontId="0" fillId="0" borderId="10" xfId="0" applyBorder="1" applyAlignment="1">
      <alignment/>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24" borderId="34" xfId="0" applyFont="1" applyFill="1" applyBorder="1" applyAlignment="1">
      <alignment horizontal="left" vertical="center" wrapText="1"/>
    </xf>
    <xf numFmtId="0" fontId="19" fillId="24" borderId="17" xfId="0" applyFont="1" applyFill="1" applyBorder="1" applyAlignment="1">
      <alignment horizontal="left" vertical="center" wrapText="1"/>
    </xf>
    <xf numFmtId="0" fontId="19" fillId="24" borderId="35" xfId="0" applyFont="1" applyFill="1" applyBorder="1" applyAlignment="1">
      <alignment horizontal="left" vertical="center" wrapText="1"/>
    </xf>
    <xf numFmtId="0" fontId="0" fillId="0" borderId="35" xfId="0" applyBorder="1" applyAlignment="1">
      <alignment horizontal="left" vertical="center" wrapText="1"/>
    </xf>
    <xf numFmtId="0" fontId="28" fillId="0" borderId="36" xfId="0" applyFont="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19"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29" fillId="23" borderId="18" xfId="0" applyFont="1" applyFill="1" applyBorder="1" applyAlignment="1">
      <alignment horizontal="left" vertical="center" wrapText="1"/>
    </xf>
    <xf numFmtId="0" fontId="34" fillId="0" borderId="42" xfId="0" applyFont="1" applyBorder="1" applyAlignment="1">
      <alignment horizontal="left" vertical="center" wrapText="1"/>
    </xf>
    <xf numFmtId="0" fontId="34" fillId="0" borderId="20" xfId="0" applyFont="1" applyBorder="1" applyAlignment="1">
      <alignment horizontal="left" vertical="center" wrapText="1"/>
    </xf>
    <xf numFmtId="0" fontId="25" fillId="24" borderId="43" xfId="0" applyFont="1" applyFill="1" applyBorder="1" applyAlignment="1">
      <alignment horizontal="left" vertical="center" wrapText="1"/>
    </xf>
    <xf numFmtId="0" fontId="0" fillId="0" borderId="23" xfId="0" applyBorder="1" applyAlignment="1">
      <alignment vertical="center" wrapText="1"/>
    </xf>
    <xf numFmtId="0" fontId="19" fillId="0" borderId="12" xfId="0" applyFont="1" applyBorder="1" applyAlignment="1">
      <alignment horizontal="left" vertical="center" wrapText="1"/>
    </xf>
    <xf numFmtId="0" fontId="19" fillId="0" borderId="34" xfId="0" applyFont="1" applyBorder="1" applyAlignment="1">
      <alignment horizontal="left" vertical="center" wrapText="1"/>
    </xf>
    <xf numFmtId="0" fontId="19" fillId="0" borderId="10" xfId="0" applyFont="1" applyBorder="1" applyAlignment="1">
      <alignment vertical="center" wrapText="1"/>
    </xf>
    <xf numFmtId="0" fontId="0" fillId="0" borderId="10" xfId="0" applyBorder="1" applyAlignment="1">
      <alignment vertical="center"/>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44" xfId="0" applyFont="1" applyFill="1" applyBorder="1" applyAlignment="1">
      <alignment vertical="center" wrapText="1"/>
    </xf>
    <xf numFmtId="0" fontId="0" fillId="0" borderId="25" xfId="0" applyBorder="1" applyAlignment="1">
      <alignment/>
    </xf>
    <xf numFmtId="0" fontId="32" fillId="25" borderId="45" xfId="0" applyFont="1" applyFill="1" applyBorder="1" applyAlignment="1">
      <alignment horizontal="center" vertical="center" wrapText="1"/>
    </xf>
    <xf numFmtId="0" fontId="0" fillId="0" borderId="27" xfId="0" applyBorder="1" applyAlignment="1">
      <alignment/>
    </xf>
    <xf numFmtId="0" fontId="0" fillId="0" borderId="46" xfId="0" applyBorder="1" applyAlignment="1">
      <alignment/>
    </xf>
    <xf numFmtId="0" fontId="0" fillId="0" borderId="28" xfId="0" applyBorder="1" applyAlignment="1">
      <alignment/>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7"/>
  <sheetViews>
    <sheetView tabSelected="1" zoomScalePageLayoutView="0" workbookViewId="0" topLeftCell="A76">
      <selection activeCell="B81" sqref="B81:B86"/>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22" t="s">
        <v>241</v>
      </c>
      <c r="B1" s="123"/>
      <c r="C1" s="123"/>
      <c r="D1" s="123"/>
      <c r="E1" s="123"/>
      <c r="F1" s="123"/>
      <c r="G1" s="123"/>
      <c r="H1" s="123"/>
      <c r="I1" s="123"/>
      <c r="J1" s="123"/>
      <c r="K1" s="123"/>
      <c r="L1" s="123"/>
      <c r="M1" s="123"/>
      <c r="N1" s="123"/>
      <c r="O1" s="123"/>
      <c r="P1" s="123"/>
      <c r="Q1" s="123"/>
      <c r="R1" s="123"/>
      <c r="S1" s="110"/>
      <c r="T1" s="110"/>
    </row>
    <row r="2" spans="1:24" ht="150" customHeight="1" thickBot="1">
      <c r="A2" s="129" t="s">
        <v>265</v>
      </c>
      <c r="B2" s="130"/>
      <c r="C2" s="131"/>
      <c r="D2" s="56" t="s">
        <v>182</v>
      </c>
      <c r="E2" s="57" t="s">
        <v>183</v>
      </c>
      <c r="F2" s="14" t="s">
        <v>169</v>
      </c>
      <c r="G2" s="14" t="s">
        <v>89</v>
      </c>
      <c r="H2" s="14" t="s">
        <v>234</v>
      </c>
      <c r="I2" s="14" t="s">
        <v>170</v>
      </c>
      <c r="J2" s="14" t="s">
        <v>235</v>
      </c>
      <c r="K2" s="14" t="s">
        <v>233</v>
      </c>
      <c r="L2" s="42" t="s">
        <v>236</v>
      </c>
      <c r="M2" s="14" t="s">
        <v>181</v>
      </c>
      <c r="N2" s="43" t="s">
        <v>264</v>
      </c>
      <c r="O2" s="43" t="s">
        <v>264</v>
      </c>
      <c r="P2" s="43"/>
      <c r="Q2" s="77"/>
      <c r="R2" s="90" t="s">
        <v>242</v>
      </c>
      <c r="S2" s="92" t="s">
        <v>243</v>
      </c>
      <c r="T2" s="92" t="s">
        <v>248</v>
      </c>
      <c r="U2" s="91"/>
      <c r="V2" s="2"/>
      <c r="W2" s="3"/>
      <c r="X2" s="1"/>
    </row>
    <row r="3" spans="1:24" ht="84" customHeight="1">
      <c r="A3" s="125" t="s">
        <v>180</v>
      </c>
      <c r="B3" s="126"/>
      <c r="C3" s="126"/>
      <c r="D3" s="126"/>
      <c r="E3" s="126"/>
      <c r="F3" s="126"/>
      <c r="G3" s="126"/>
      <c r="H3" s="126"/>
      <c r="I3" s="126"/>
      <c r="J3" s="126"/>
      <c r="K3" s="126"/>
      <c r="L3" s="126"/>
      <c r="M3" s="126"/>
      <c r="N3" s="126"/>
      <c r="O3" s="126"/>
      <c r="P3" s="126"/>
      <c r="Q3" s="126"/>
      <c r="R3" s="126"/>
      <c r="S3" s="127"/>
      <c r="T3" s="128"/>
      <c r="U3" s="65"/>
      <c r="V3" s="17"/>
      <c r="W3" s="5"/>
      <c r="X3" s="15"/>
    </row>
    <row r="4" spans="1:24" ht="198" customHeight="1" thickBot="1">
      <c r="A4" s="111" t="s">
        <v>251</v>
      </c>
      <c r="B4" s="112"/>
      <c r="C4" s="112"/>
      <c r="D4" s="112"/>
      <c r="E4" s="112"/>
      <c r="F4" s="112"/>
      <c r="G4" s="112"/>
      <c r="H4" s="112"/>
      <c r="I4" s="112"/>
      <c r="J4" s="112"/>
      <c r="K4" s="112"/>
      <c r="L4" s="112"/>
      <c r="M4" s="112"/>
      <c r="N4" s="112"/>
      <c r="O4" s="112"/>
      <c r="P4" s="112"/>
      <c r="Q4" s="112"/>
      <c r="R4" s="112"/>
      <c r="S4" s="112"/>
      <c r="T4" s="124"/>
      <c r="U4" s="37"/>
      <c r="V4" s="38"/>
      <c r="W4" s="39"/>
      <c r="X4" s="40"/>
    </row>
    <row r="5" spans="1:24" ht="18" customHeight="1" thickBot="1">
      <c r="A5" s="132" t="s">
        <v>184</v>
      </c>
      <c r="B5" s="133"/>
      <c r="C5" s="133"/>
      <c r="D5" s="133"/>
      <c r="E5" s="133"/>
      <c r="F5" s="133"/>
      <c r="G5" s="133"/>
      <c r="H5" s="133"/>
      <c r="I5" s="133"/>
      <c r="J5" s="133"/>
      <c r="K5" s="133"/>
      <c r="L5" s="133"/>
      <c r="M5" s="133"/>
      <c r="N5" s="83"/>
      <c r="O5" s="83"/>
      <c r="P5" s="83"/>
      <c r="Q5" s="83"/>
      <c r="R5" s="83"/>
      <c r="S5" s="83"/>
      <c r="T5" s="84"/>
      <c r="U5" s="29"/>
      <c r="V5" s="30"/>
      <c r="W5" s="31"/>
      <c r="X5" s="32"/>
    </row>
    <row r="6" spans="1:25" ht="11.25" customHeight="1">
      <c r="A6" s="49"/>
      <c r="B6" s="115" t="s">
        <v>6</v>
      </c>
      <c r="C6" s="115" t="s">
        <v>93</v>
      </c>
      <c r="D6" s="20" t="s">
        <v>228</v>
      </c>
      <c r="E6" s="20" t="s">
        <v>97</v>
      </c>
      <c r="F6" s="21"/>
      <c r="G6" s="21">
        <v>1</v>
      </c>
      <c r="H6" s="21" t="s">
        <v>0</v>
      </c>
      <c r="I6" s="21">
        <v>1</v>
      </c>
      <c r="J6" s="21" t="s">
        <v>2</v>
      </c>
      <c r="K6" s="21" t="s">
        <v>252</v>
      </c>
      <c r="L6" s="21" t="s">
        <v>218</v>
      </c>
      <c r="M6" s="21" t="s">
        <v>0</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16"/>
      <c r="C7" s="116"/>
      <c r="D7" s="20" t="s">
        <v>229</v>
      </c>
      <c r="E7" s="20" t="s">
        <v>98</v>
      </c>
      <c r="F7" s="21"/>
      <c r="G7" s="21">
        <v>1</v>
      </c>
      <c r="H7" s="21" t="s">
        <v>0</v>
      </c>
      <c r="I7" s="21">
        <v>1</v>
      </c>
      <c r="J7" s="21" t="s">
        <v>2</v>
      </c>
      <c r="K7" s="21" t="s">
        <v>252</v>
      </c>
      <c r="L7" s="21" t="s">
        <v>218</v>
      </c>
      <c r="M7" s="21" t="s">
        <v>0</v>
      </c>
      <c r="N7" s="60">
        <f aca="true" t="shared" si="1" ref="N7:N68">O7/5*3</f>
        <v>47331</v>
      </c>
      <c r="O7" s="64">
        <f>P7*5</f>
        <v>78885</v>
      </c>
      <c r="P7" s="59">
        <v>15777</v>
      </c>
      <c r="Q7" s="78">
        <f t="shared" si="0"/>
        <v>0</v>
      </c>
      <c r="R7" s="46">
        <v>5.06</v>
      </c>
      <c r="S7" s="99"/>
      <c r="T7" s="102">
        <f aca="true" t="shared" si="2" ref="T7:T68">S7*N7</f>
        <v>0</v>
      </c>
      <c r="U7" s="16">
        <v>4.6</v>
      </c>
      <c r="V7" s="17">
        <v>4.17</v>
      </c>
      <c r="W7" s="5">
        <v>4.6</v>
      </c>
      <c r="X7" s="15">
        <v>4.6</v>
      </c>
      <c r="Y7" s="106">
        <f aca="true" t="shared" si="3" ref="Y7:Y68">R7*N7</f>
        <v>239494.86</v>
      </c>
    </row>
    <row r="8" spans="1:25" ht="11.25" customHeight="1">
      <c r="A8" s="49"/>
      <c r="B8" s="116"/>
      <c r="C8" s="116"/>
      <c r="D8" s="20" t="s">
        <v>7</v>
      </c>
      <c r="E8" s="20" t="s">
        <v>99</v>
      </c>
      <c r="F8" s="21"/>
      <c r="G8" s="21">
        <v>1</v>
      </c>
      <c r="H8" s="21" t="s">
        <v>0</v>
      </c>
      <c r="I8" s="21">
        <v>1</v>
      </c>
      <c r="J8" s="21" t="s">
        <v>2</v>
      </c>
      <c r="K8" s="21" t="s">
        <v>252</v>
      </c>
      <c r="L8" s="21" t="s">
        <v>218</v>
      </c>
      <c r="M8" s="21" t="s">
        <v>0</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7"/>
      <c r="C9" s="117"/>
      <c r="D9" s="20" t="s">
        <v>8</v>
      </c>
      <c r="E9" s="20" t="s">
        <v>100</v>
      </c>
      <c r="F9" s="21"/>
      <c r="G9" s="21">
        <v>0.5</v>
      </c>
      <c r="H9" s="21" t="s">
        <v>0</v>
      </c>
      <c r="I9" s="21">
        <v>4</v>
      </c>
      <c r="J9" s="21" t="s">
        <v>2</v>
      </c>
      <c r="K9" s="21" t="s">
        <v>252</v>
      </c>
      <c r="L9" s="21" t="s">
        <v>218</v>
      </c>
      <c r="M9" s="21" t="s">
        <v>0</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15" t="s">
        <v>9</v>
      </c>
      <c r="C10" s="115" t="s">
        <v>94</v>
      </c>
      <c r="D10" s="20" t="s">
        <v>10</v>
      </c>
      <c r="E10" s="20" t="s">
        <v>101</v>
      </c>
      <c r="F10" s="21"/>
      <c r="G10" s="21">
        <v>1</v>
      </c>
      <c r="H10" s="21" t="s">
        <v>0</v>
      </c>
      <c r="I10" s="21">
        <v>1</v>
      </c>
      <c r="J10" s="21" t="s">
        <v>2</v>
      </c>
      <c r="K10" s="21" t="s">
        <v>252</v>
      </c>
      <c r="L10" s="21" t="s">
        <v>218</v>
      </c>
      <c r="M10" s="21" t="s">
        <v>0</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16"/>
      <c r="C11" s="116"/>
      <c r="D11" s="20" t="s">
        <v>11</v>
      </c>
      <c r="E11" s="20" t="s">
        <v>102</v>
      </c>
      <c r="F11" s="21"/>
      <c r="G11" s="21">
        <v>3</v>
      </c>
      <c r="H11" s="21" t="s">
        <v>0</v>
      </c>
      <c r="I11" s="21">
        <v>1</v>
      </c>
      <c r="J11" s="21" t="s">
        <v>2</v>
      </c>
      <c r="K11" s="21" t="s">
        <v>252</v>
      </c>
      <c r="L11" s="21" t="s">
        <v>218</v>
      </c>
      <c r="M11" s="21" t="s">
        <v>0</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16"/>
      <c r="C12" s="116"/>
      <c r="D12" s="20" t="s">
        <v>12</v>
      </c>
      <c r="E12" s="20" t="s">
        <v>103</v>
      </c>
      <c r="F12" s="21"/>
      <c r="G12" s="21">
        <v>13</v>
      </c>
      <c r="H12" s="21" t="s">
        <v>0</v>
      </c>
      <c r="I12" s="21">
        <v>1</v>
      </c>
      <c r="J12" s="21" t="s">
        <v>2</v>
      </c>
      <c r="K12" s="21" t="s">
        <v>252</v>
      </c>
      <c r="L12" s="21" t="s">
        <v>218</v>
      </c>
      <c r="M12" s="21" t="s">
        <v>0</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7"/>
      <c r="C13" s="117"/>
      <c r="D13" s="20" t="s">
        <v>13</v>
      </c>
      <c r="E13" s="20" t="s">
        <v>104</v>
      </c>
      <c r="F13" s="21"/>
      <c r="G13" s="21">
        <v>13</v>
      </c>
      <c r="H13" s="21" t="s">
        <v>0</v>
      </c>
      <c r="I13" s="21">
        <v>1</v>
      </c>
      <c r="J13" s="21" t="s">
        <v>2</v>
      </c>
      <c r="K13" s="21" t="s">
        <v>252</v>
      </c>
      <c r="L13" s="21" t="s">
        <v>218</v>
      </c>
      <c r="M13" s="21" t="s">
        <v>0</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14</v>
      </c>
      <c r="C14" s="33" t="s">
        <v>95</v>
      </c>
      <c r="D14" s="20" t="s">
        <v>15</v>
      </c>
      <c r="E14" s="20" t="s">
        <v>105</v>
      </c>
      <c r="F14" s="21"/>
      <c r="G14" s="21">
        <v>1.2</v>
      </c>
      <c r="H14" s="21" t="s">
        <v>0</v>
      </c>
      <c r="I14" s="21">
        <v>6</v>
      </c>
      <c r="J14" s="21" t="s">
        <v>0</v>
      </c>
      <c r="K14" s="21" t="s">
        <v>252</v>
      </c>
      <c r="L14" s="21" t="s">
        <v>218</v>
      </c>
      <c r="M14" s="21" t="s">
        <v>0</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15" t="s">
        <v>16</v>
      </c>
      <c r="C15" s="115" t="s">
        <v>96</v>
      </c>
      <c r="D15" s="20" t="s">
        <v>171</v>
      </c>
      <c r="E15" s="20" t="s">
        <v>106</v>
      </c>
      <c r="F15" s="21"/>
      <c r="G15" s="21">
        <v>1</v>
      </c>
      <c r="H15" s="21" t="s">
        <v>0</v>
      </c>
      <c r="I15" s="21">
        <v>1</v>
      </c>
      <c r="J15" s="21" t="s">
        <v>2</v>
      </c>
      <c r="K15" s="21" t="s">
        <v>252</v>
      </c>
      <c r="L15" s="21" t="s">
        <v>218</v>
      </c>
      <c r="M15" s="21" t="s">
        <v>0</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16"/>
      <c r="C16" s="116"/>
      <c r="D16" s="20" t="s">
        <v>17</v>
      </c>
      <c r="E16" s="20" t="s">
        <v>107</v>
      </c>
      <c r="F16" s="21"/>
      <c r="G16" s="21"/>
      <c r="H16" s="21"/>
      <c r="I16" s="21"/>
      <c r="J16" s="21"/>
      <c r="K16" s="21" t="s">
        <v>252</v>
      </c>
      <c r="L16" s="21" t="s">
        <v>218</v>
      </c>
      <c r="M16" s="21" t="s">
        <v>0</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16"/>
      <c r="C17" s="116"/>
      <c r="D17" s="22" t="s">
        <v>18</v>
      </c>
      <c r="E17" s="22" t="s">
        <v>108</v>
      </c>
      <c r="F17" s="23"/>
      <c r="G17" s="23">
        <v>1.5</v>
      </c>
      <c r="H17" s="23" t="s">
        <v>0</v>
      </c>
      <c r="I17" s="23">
        <v>6</v>
      </c>
      <c r="J17" s="23" t="s">
        <v>2</v>
      </c>
      <c r="K17" s="21" t="s">
        <v>252</v>
      </c>
      <c r="L17" s="21" t="s">
        <v>218</v>
      </c>
      <c r="M17" s="21" t="s">
        <v>0</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32" t="s">
        <v>185</v>
      </c>
      <c r="B18" s="133"/>
      <c r="C18" s="133"/>
      <c r="D18" s="133"/>
      <c r="E18" s="133"/>
      <c r="F18" s="133"/>
      <c r="G18" s="133"/>
      <c r="H18" s="133"/>
      <c r="I18" s="133"/>
      <c r="J18" s="133"/>
      <c r="K18" s="133"/>
      <c r="L18" s="133"/>
      <c r="M18" s="133"/>
      <c r="N18" s="108"/>
      <c r="O18" s="86"/>
      <c r="P18" s="83"/>
      <c r="Q18" s="83"/>
      <c r="R18" s="83"/>
      <c r="S18" s="100"/>
      <c r="T18" s="109"/>
      <c r="U18" s="29"/>
      <c r="V18" s="30"/>
      <c r="W18" s="31"/>
      <c r="X18" s="32"/>
      <c r="Y18" s="106"/>
    </row>
    <row r="19" spans="1:25" ht="22.5">
      <c r="A19" s="58"/>
      <c r="B19" s="118" t="s">
        <v>19</v>
      </c>
      <c r="C19" s="118" t="s">
        <v>109</v>
      </c>
      <c r="D19" s="18" t="s">
        <v>224</v>
      </c>
      <c r="E19" s="18" t="s">
        <v>110</v>
      </c>
      <c r="F19" s="19"/>
      <c r="G19" s="19">
        <v>8</v>
      </c>
      <c r="H19" s="19" t="s">
        <v>0</v>
      </c>
      <c r="I19" s="19">
        <v>1</v>
      </c>
      <c r="J19" s="19" t="s">
        <v>2</v>
      </c>
      <c r="K19" s="21" t="s">
        <v>252</v>
      </c>
      <c r="L19" s="21" t="s">
        <v>218</v>
      </c>
      <c r="M19" s="21" t="s">
        <v>0</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19"/>
      <c r="C20" s="119"/>
      <c r="D20" s="20" t="s">
        <v>225</v>
      </c>
      <c r="E20" s="41" t="s">
        <v>113</v>
      </c>
      <c r="F20" s="19"/>
      <c r="G20" s="21">
        <v>10.5</v>
      </c>
      <c r="H20" s="21" t="s">
        <v>0</v>
      </c>
      <c r="I20" s="21">
        <v>1</v>
      </c>
      <c r="J20" s="21" t="s">
        <v>2</v>
      </c>
      <c r="K20" s="21" t="s">
        <v>252</v>
      </c>
      <c r="L20" s="21" t="s">
        <v>218</v>
      </c>
      <c r="M20" s="21" t="s">
        <v>0</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19"/>
      <c r="C21" s="119"/>
      <c r="D21" s="20" t="s">
        <v>20</v>
      </c>
      <c r="E21" s="20" t="s">
        <v>111</v>
      </c>
      <c r="F21" s="21"/>
      <c r="G21" s="21">
        <v>2</v>
      </c>
      <c r="H21" s="21" t="s">
        <v>0</v>
      </c>
      <c r="I21" s="21">
        <v>1</v>
      </c>
      <c r="J21" s="21" t="s">
        <v>2</v>
      </c>
      <c r="K21" s="21" t="s">
        <v>252</v>
      </c>
      <c r="L21" s="21" t="s">
        <v>218</v>
      </c>
      <c r="M21" s="21" t="s">
        <v>0</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20"/>
      <c r="C22" s="120"/>
      <c r="D22" s="22" t="s">
        <v>21</v>
      </c>
      <c r="E22" s="22" t="s">
        <v>112</v>
      </c>
      <c r="F22" s="23"/>
      <c r="G22" s="23">
        <v>4</v>
      </c>
      <c r="H22" s="23" t="s">
        <v>0</v>
      </c>
      <c r="I22" s="23">
        <v>1</v>
      </c>
      <c r="J22" s="23" t="s">
        <v>2</v>
      </c>
      <c r="K22" s="21" t="s">
        <v>252</v>
      </c>
      <c r="L22" s="21" t="s">
        <v>218</v>
      </c>
      <c r="M22" s="21" t="s">
        <v>0</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32" t="s">
        <v>186</v>
      </c>
      <c r="B23" s="133"/>
      <c r="C23" s="133"/>
      <c r="D23" s="133"/>
      <c r="E23" s="133"/>
      <c r="F23" s="133"/>
      <c r="G23" s="133"/>
      <c r="H23" s="133"/>
      <c r="I23" s="133"/>
      <c r="J23" s="133"/>
      <c r="K23" s="133"/>
      <c r="L23" s="133"/>
      <c r="M23" s="133"/>
      <c r="N23" s="108"/>
      <c r="O23" s="86"/>
      <c r="P23" s="83"/>
      <c r="Q23" s="83"/>
      <c r="R23" s="83"/>
      <c r="S23" s="100"/>
      <c r="T23" s="109"/>
      <c r="U23" s="27"/>
      <c r="V23" s="28"/>
      <c r="W23" s="36"/>
      <c r="X23" s="28"/>
      <c r="Y23" s="106"/>
    </row>
    <row r="24" spans="1:25" ht="56.25">
      <c r="A24" s="50"/>
      <c r="B24" s="135" t="s">
        <v>191</v>
      </c>
      <c r="C24" s="135" t="s">
        <v>192</v>
      </c>
      <c r="D24" s="18" t="s">
        <v>22</v>
      </c>
      <c r="E24" s="18" t="s">
        <v>114</v>
      </c>
      <c r="F24" s="19"/>
      <c r="G24" s="19">
        <v>7.5</v>
      </c>
      <c r="H24" s="19" t="s">
        <v>0</v>
      </c>
      <c r="I24" s="19">
        <v>1</v>
      </c>
      <c r="J24" s="19" t="s">
        <v>2</v>
      </c>
      <c r="K24" s="21" t="s">
        <v>252</v>
      </c>
      <c r="L24" s="21" t="s">
        <v>218</v>
      </c>
      <c r="M24" s="21" t="s">
        <v>0</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16"/>
      <c r="C25" s="116"/>
      <c r="D25" s="20" t="s">
        <v>23</v>
      </c>
      <c r="E25" s="41" t="s">
        <v>115</v>
      </c>
      <c r="F25" s="19"/>
      <c r="G25" s="21">
        <v>5.5</v>
      </c>
      <c r="H25" s="21" t="s">
        <v>0</v>
      </c>
      <c r="I25" s="21">
        <v>1</v>
      </c>
      <c r="J25" s="21" t="s">
        <v>2</v>
      </c>
      <c r="K25" s="21" t="s">
        <v>252</v>
      </c>
      <c r="L25" s="21" t="s">
        <v>218</v>
      </c>
      <c r="M25" s="21" t="s">
        <v>0</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16"/>
      <c r="C26" s="116"/>
      <c r="D26" s="20" t="s">
        <v>24</v>
      </c>
      <c r="E26" s="41" t="s">
        <v>116</v>
      </c>
      <c r="F26" s="19"/>
      <c r="G26" s="21">
        <v>7</v>
      </c>
      <c r="H26" s="21" t="s">
        <v>0</v>
      </c>
      <c r="I26" s="21">
        <v>1</v>
      </c>
      <c r="J26" s="21" t="s">
        <v>2</v>
      </c>
      <c r="K26" s="21" t="s">
        <v>252</v>
      </c>
      <c r="L26" s="21" t="s">
        <v>218</v>
      </c>
      <c r="M26" s="21" t="s">
        <v>0</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15" t="s">
        <v>215</v>
      </c>
      <c r="C27" s="115" t="s">
        <v>216</v>
      </c>
      <c r="D27" s="20" t="s">
        <v>25</v>
      </c>
      <c r="E27" s="41" t="s">
        <v>117</v>
      </c>
      <c r="F27" s="19"/>
      <c r="G27" s="21">
        <v>5</v>
      </c>
      <c r="H27" s="21" t="s">
        <v>0</v>
      </c>
      <c r="I27" s="21">
        <v>1</v>
      </c>
      <c r="J27" s="21" t="s">
        <v>2</v>
      </c>
      <c r="K27" s="21" t="s">
        <v>252</v>
      </c>
      <c r="L27" s="21" t="s">
        <v>218</v>
      </c>
      <c r="M27" s="21" t="s">
        <v>0</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16"/>
      <c r="C28" s="116"/>
      <c r="D28" s="20" t="s">
        <v>26</v>
      </c>
      <c r="E28" s="41" t="s">
        <v>118</v>
      </c>
      <c r="F28" s="19"/>
      <c r="G28" s="21">
        <v>4</v>
      </c>
      <c r="H28" s="21" t="s">
        <v>0</v>
      </c>
      <c r="I28" s="21">
        <v>1</v>
      </c>
      <c r="J28" s="21" t="s">
        <v>2</v>
      </c>
      <c r="K28" s="21" t="s">
        <v>252</v>
      </c>
      <c r="L28" s="21" t="s">
        <v>218</v>
      </c>
      <c r="M28" s="21" t="s">
        <v>0</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16"/>
      <c r="C29" s="116"/>
      <c r="D29" s="20" t="s">
        <v>27</v>
      </c>
      <c r="E29" s="41" t="s">
        <v>119</v>
      </c>
      <c r="F29" s="19"/>
      <c r="G29" s="21">
        <v>8</v>
      </c>
      <c r="H29" s="21" t="s">
        <v>0</v>
      </c>
      <c r="I29" s="21">
        <v>1</v>
      </c>
      <c r="J29" s="21" t="s">
        <v>2</v>
      </c>
      <c r="K29" s="21" t="s">
        <v>252</v>
      </c>
      <c r="L29" s="21" t="s">
        <v>218</v>
      </c>
      <c r="M29" s="21" t="s">
        <v>0</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16"/>
      <c r="C30" s="116"/>
      <c r="D30" s="20" t="s">
        <v>28</v>
      </c>
      <c r="E30" s="41" t="s">
        <v>120</v>
      </c>
      <c r="F30" s="19"/>
      <c r="G30" s="21">
        <v>1.8</v>
      </c>
      <c r="H30" s="21" t="s">
        <v>0</v>
      </c>
      <c r="I30" s="21">
        <v>1</v>
      </c>
      <c r="J30" s="21" t="s">
        <v>2</v>
      </c>
      <c r="K30" s="21" t="s">
        <v>252</v>
      </c>
      <c r="L30" s="21" t="s">
        <v>218</v>
      </c>
      <c r="M30" s="21" t="s">
        <v>0</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16"/>
      <c r="C31" s="116"/>
      <c r="D31" s="20" t="s">
        <v>29</v>
      </c>
      <c r="E31" s="41" t="s">
        <v>121</v>
      </c>
      <c r="F31" s="19"/>
      <c r="G31" s="21">
        <v>24</v>
      </c>
      <c r="H31" s="21" t="s">
        <v>0</v>
      </c>
      <c r="I31" s="21">
        <v>1</v>
      </c>
      <c r="J31" s="21" t="s">
        <v>2</v>
      </c>
      <c r="K31" s="21" t="s">
        <v>252</v>
      </c>
      <c r="L31" s="21" t="s">
        <v>218</v>
      </c>
      <c r="M31" s="21" t="s">
        <v>0</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16"/>
      <c r="C32" s="116"/>
      <c r="D32" s="20" t="s">
        <v>30</v>
      </c>
      <c r="E32" s="41" t="s">
        <v>122</v>
      </c>
      <c r="F32" s="19"/>
      <c r="G32" s="21">
        <v>6</v>
      </c>
      <c r="H32" s="21" t="s">
        <v>0</v>
      </c>
      <c r="I32" s="21">
        <v>1</v>
      </c>
      <c r="J32" s="21" t="s">
        <v>2</v>
      </c>
      <c r="K32" s="21" t="s">
        <v>252</v>
      </c>
      <c r="L32" s="21" t="s">
        <v>218</v>
      </c>
      <c r="M32" s="21" t="s">
        <v>0</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21"/>
      <c r="C33" s="121"/>
      <c r="D33" s="22" t="s">
        <v>31</v>
      </c>
      <c r="E33" s="62" t="s">
        <v>128</v>
      </c>
      <c r="F33" s="54"/>
      <c r="G33" s="23">
        <v>5</v>
      </c>
      <c r="H33" s="23" t="s">
        <v>0</v>
      </c>
      <c r="I33" s="23">
        <v>1</v>
      </c>
      <c r="J33" s="23" t="s">
        <v>2</v>
      </c>
      <c r="K33" s="21" t="s">
        <v>252</v>
      </c>
      <c r="L33" s="21" t="s">
        <v>218</v>
      </c>
      <c r="M33" s="21" t="s">
        <v>0</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32" t="s">
        <v>187</v>
      </c>
      <c r="B34" s="133"/>
      <c r="C34" s="133"/>
      <c r="D34" s="133"/>
      <c r="E34" s="133"/>
      <c r="F34" s="133"/>
      <c r="G34" s="133"/>
      <c r="H34" s="133"/>
      <c r="I34" s="133"/>
      <c r="J34" s="133"/>
      <c r="K34" s="133"/>
      <c r="L34" s="133"/>
      <c r="M34" s="133"/>
      <c r="N34" s="108"/>
      <c r="O34" s="86"/>
      <c r="P34" s="83"/>
      <c r="Q34" s="83"/>
      <c r="R34" s="83"/>
      <c r="S34" s="100"/>
      <c r="T34" s="109"/>
      <c r="U34" s="27"/>
      <c r="Y34" s="106"/>
    </row>
    <row r="35" spans="1:25" ht="56.25">
      <c r="A35" s="49"/>
      <c r="B35" s="134" t="s">
        <v>193</v>
      </c>
      <c r="C35" s="134" t="s">
        <v>194</v>
      </c>
      <c r="D35" s="20" t="s">
        <v>32</v>
      </c>
      <c r="E35" s="41" t="s">
        <v>124</v>
      </c>
      <c r="F35" s="19"/>
      <c r="G35" s="21">
        <v>8</v>
      </c>
      <c r="H35" s="21" t="s">
        <v>0</v>
      </c>
      <c r="I35" s="21">
        <v>1</v>
      </c>
      <c r="J35" s="21" t="s">
        <v>2</v>
      </c>
      <c r="K35" s="21" t="s">
        <v>252</v>
      </c>
      <c r="L35" s="21" t="s">
        <v>218</v>
      </c>
      <c r="M35" s="21" t="s">
        <v>0</v>
      </c>
      <c r="N35" s="60">
        <f t="shared" si="1"/>
        <v>1500</v>
      </c>
      <c r="O35" s="68">
        <v>2500</v>
      </c>
      <c r="P35" s="59">
        <v>0</v>
      </c>
      <c r="Q35" s="78">
        <f aca="true" t="shared" si="5" ref="Q35:Q50">T35*O35</f>
        <v>0</v>
      </c>
      <c r="R35" s="47">
        <v>5.4</v>
      </c>
      <c r="S35" s="99"/>
      <c r="T35" s="102">
        <f t="shared" si="2"/>
        <v>0</v>
      </c>
      <c r="U35" s="24"/>
      <c r="V35" s="25"/>
      <c r="W35" s="26"/>
      <c r="X35" s="25"/>
      <c r="Y35" s="106">
        <f t="shared" si="3"/>
        <v>8100.000000000001</v>
      </c>
    </row>
    <row r="36" spans="1:25" ht="56.25">
      <c r="A36" s="49"/>
      <c r="B36" s="116"/>
      <c r="C36" s="116"/>
      <c r="D36" s="20" t="s">
        <v>33</v>
      </c>
      <c r="E36" s="41" t="s">
        <v>126</v>
      </c>
      <c r="F36" s="19"/>
      <c r="G36" s="21">
        <v>2</v>
      </c>
      <c r="H36" s="21" t="s">
        <v>0</v>
      </c>
      <c r="I36" s="21">
        <v>1</v>
      </c>
      <c r="J36" s="21" t="s">
        <v>2</v>
      </c>
      <c r="K36" s="21" t="s">
        <v>252</v>
      </c>
      <c r="L36" s="21" t="s">
        <v>218</v>
      </c>
      <c r="M36" s="21" t="s">
        <v>0</v>
      </c>
      <c r="N36" s="60">
        <f t="shared" si="1"/>
        <v>1500</v>
      </c>
      <c r="O36" s="68">
        <v>2500</v>
      </c>
      <c r="P36" s="59">
        <v>0</v>
      </c>
      <c r="Q36" s="78">
        <f t="shared" si="5"/>
        <v>0</v>
      </c>
      <c r="R36" s="66">
        <v>6.35</v>
      </c>
      <c r="S36" s="99"/>
      <c r="T36" s="102">
        <f t="shared" si="2"/>
        <v>0</v>
      </c>
      <c r="U36" s="24"/>
      <c r="V36" s="25"/>
      <c r="W36" s="26"/>
      <c r="X36" s="25"/>
      <c r="Y36" s="106">
        <f t="shared" si="3"/>
        <v>9525</v>
      </c>
    </row>
    <row r="37" spans="1:25" ht="56.25">
      <c r="A37" s="49"/>
      <c r="B37" s="116"/>
      <c r="C37" s="116"/>
      <c r="D37" s="20" t="s">
        <v>34</v>
      </c>
      <c r="E37" s="41" t="s">
        <v>125</v>
      </c>
      <c r="F37" s="19"/>
      <c r="G37" s="21">
        <v>15</v>
      </c>
      <c r="H37" s="21" t="s">
        <v>0</v>
      </c>
      <c r="I37" s="21">
        <v>1</v>
      </c>
      <c r="J37" s="21" t="s">
        <v>2</v>
      </c>
      <c r="K37" s="21" t="s">
        <v>252</v>
      </c>
      <c r="L37" s="21" t="s">
        <v>218</v>
      </c>
      <c r="M37" s="21" t="s">
        <v>0</v>
      </c>
      <c r="N37" s="60">
        <f t="shared" si="1"/>
        <v>8775</v>
      </c>
      <c r="O37" s="68">
        <v>14625</v>
      </c>
      <c r="P37" s="59">
        <v>0</v>
      </c>
      <c r="Q37" s="78">
        <f t="shared" si="5"/>
        <v>0</v>
      </c>
      <c r="R37" s="47">
        <v>6.7</v>
      </c>
      <c r="S37" s="99"/>
      <c r="T37" s="102">
        <f t="shared" si="2"/>
        <v>0</v>
      </c>
      <c r="U37" s="24"/>
      <c r="V37" s="25"/>
      <c r="W37" s="26"/>
      <c r="X37" s="25"/>
      <c r="Y37" s="106">
        <f t="shared" si="3"/>
        <v>58792.5</v>
      </c>
    </row>
    <row r="38" spans="1:25" ht="56.25">
      <c r="A38" s="49"/>
      <c r="B38" s="116"/>
      <c r="C38" s="116"/>
      <c r="D38" s="20" t="s">
        <v>35</v>
      </c>
      <c r="E38" s="41" t="s">
        <v>127</v>
      </c>
      <c r="F38" s="19"/>
      <c r="G38" s="21">
        <v>6</v>
      </c>
      <c r="H38" s="21" t="s">
        <v>0</v>
      </c>
      <c r="I38" s="21">
        <v>1</v>
      </c>
      <c r="J38" s="21" t="s">
        <v>2</v>
      </c>
      <c r="K38" s="21" t="s">
        <v>252</v>
      </c>
      <c r="L38" s="21" t="s">
        <v>218</v>
      </c>
      <c r="M38" s="21" t="s">
        <v>0</v>
      </c>
      <c r="N38" s="60">
        <f t="shared" si="1"/>
        <v>1500</v>
      </c>
      <c r="O38" s="68">
        <v>2500</v>
      </c>
      <c r="P38" s="59">
        <v>0</v>
      </c>
      <c r="Q38" s="78">
        <f t="shared" si="5"/>
        <v>0</v>
      </c>
      <c r="R38" s="47">
        <v>7.4</v>
      </c>
      <c r="S38" s="99"/>
      <c r="T38" s="102">
        <f t="shared" si="2"/>
        <v>0</v>
      </c>
      <c r="U38" s="24"/>
      <c r="V38" s="25"/>
      <c r="W38" s="26"/>
      <c r="X38" s="25"/>
      <c r="Y38" s="106">
        <f t="shared" si="3"/>
        <v>11100</v>
      </c>
    </row>
    <row r="39" spans="1:25" ht="56.25">
      <c r="A39" s="49"/>
      <c r="B39" s="116"/>
      <c r="C39" s="116"/>
      <c r="D39" s="20" t="s">
        <v>36</v>
      </c>
      <c r="E39" s="41" t="s">
        <v>129</v>
      </c>
      <c r="F39" s="19"/>
      <c r="G39" s="21">
        <v>8</v>
      </c>
      <c r="H39" s="21" t="s">
        <v>0</v>
      </c>
      <c r="I39" s="21">
        <v>1</v>
      </c>
      <c r="J39" s="21" t="s">
        <v>2</v>
      </c>
      <c r="K39" s="21" t="s">
        <v>252</v>
      </c>
      <c r="L39" s="21" t="s">
        <v>218</v>
      </c>
      <c r="M39" s="21" t="s">
        <v>0</v>
      </c>
      <c r="N39" s="60">
        <f t="shared" si="1"/>
        <v>9000</v>
      </c>
      <c r="O39" s="64">
        <f>P39*5</f>
        <v>15000</v>
      </c>
      <c r="P39" s="59">
        <v>3000</v>
      </c>
      <c r="Q39" s="78">
        <f t="shared" si="5"/>
        <v>0</v>
      </c>
      <c r="R39" s="47">
        <v>5.85</v>
      </c>
      <c r="S39" s="99"/>
      <c r="T39" s="102">
        <f t="shared" si="2"/>
        <v>0</v>
      </c>
      <c r="U39" s="24"/>
      <c r="V39" s="25"/>
      <c r="W39" s="26"/>
      <c r="X39" s="25"/>
      <c r="Y39" s="106">
        <f t="shared" si="3"/>
        <v>52650</v>
      </c>
    </row>
    <row r="40" spans="1:25" ht="56.25">
      <c r="A40" s="49"/>
      <c r="B40" s="116"/>
      <c r="C40" s="116"/>
      <c r="D40" s="20" t="s">
        <v>37</v>
      </c>
      <c r="E40" s="41" t="s">
        <v>123</v>
      </c>
      <c r="F40" s="19"/>
      <c r="G40" s="21">
        <v>9</v>
      </c>
      <c r="H40" s="21" t="s">
        <v>0</v>
      </c>
      <c r="I40" s="21">
        <v>1</v>
      </c>
      <c r="J40" s="21" t="s">
        <v>2</v>
      </c>
      <c r="K40" s="21" t="s">
        <v>252</v>
      </c>
      <c r="L40" s="21" t="s">
        <v>218</v>
      </c>
      <c r="M40" s="21" t="s">
        <v>0</v>
      </c>
      <c r="N40" s="60">
        <f t="shared" si="1"/>
        <v>1500</v>
      </c>
      <c r="O40" s="68">
        <v>2500</v>
      </c>
      <c r="P40" s="59">
        <v>0</v>
      </c>
      <c r="Q40" s="78">
        <f t="shared" si="5"/>
        <v>0</v>
      </c>
      <c r="R40" s="47">
        <v>4.05</v>
      </c>
      <c r="S40" s="99"/>
      <c r="T40" s="102">
        <f t="shared" si="2"/>
        <v>0</v>
      </c>
      <c r="U40" s="24"/>
      <c r="V40" s="25"/>
      <c r="W40" s="26"/>
      <c r="X40" s="25"/>
      <c r="Y40" s="106">
        <f t="shared" si="3"/>
        <v>6075</v>
      </c>
    </row>
    <row r="41" spans="1:25" ht="56.25">
      <c r="A41" s="49"/>
      <c r="B41" s="117"/>
      <c r="C41" s="117"/>
      <c r="D41" s="20" t="s">
        <v>32</v>
      </c>
      <c r="E41" s="41" t="s">
        <v>124</v>
      </c>
      <c r="F41" s="19"/>
      <c r="G41" s="21">
        <v>6</v>
      </c>
      <c r="H41" s="21" t="s">
        <v>0</v>
      </c>
      <c r="I41" s="21">
        <v>1</v>
      </c>
      <c r="J41" s="21" t="s">
        <v>2</v>
      </c>
      <c r="K41" s="21" t="s">
        <v>252</v>
      </c>
      <c r="L41" s="21" t="s">
        <v>218</v>
      </c>
      <c r="M41" s="21" t="s">
        <v>0</v>
      </c>
      <c r="N41" s="60">
        <f t="shared" si="1"/>
        <v>1500</v>
      </c>
      <c r="O41" s="68">
        <v>2500</v>
      </c>
      <c r="P41" s="59">
        <v>0</v>
      </c>
      <c r="Q41" s="78">
        <f t="shared" si="5"/>
        <v>0</v>
      </c>
      <c r="R41" s="47">
        <v>5.4</v>
      </c>
      <c r="S41" s="99"/>
      <c r="T41" s="102">
        <f t="shared" si="2"/>
        <v>0</v>
      </c>
      <c r="U41" s="24"/>
      <c r="V41" s="25"/>
      <c r="W41" s="26"/>
      <c r="X41" s="25"/>
      <c r="Y41" s="106">
        <f t="shared" si="3"/>
        <v>8100.000000000001</v>
      </c>
    </row>
    <row r="42" spans="1:25" ht="56.25">
      <c r="A42" s="44"/>
      <c r="B42" s="52" t="s">
        <v>195</v>
      </c>
      <c r="C42" s="52" t="s">
        <v>196</v>
      </c>
      <c r="D42" s="20" t="s">
        <v>38</v>
      </c>
      <c r="E42" s="41" t="s">
        <v>130</v>
      </c>
      <c r="F42" s="19"/>
      <c r="G42" s="21">
        <v>45</v>
      </c>
      <c r="H42" s="21" t="s">
        <v>0</v>
      </c>
      <c r="I42" s="21">
        <v>1</v>
      </c>
      <c r="J42" s="21" t="s">
        <v>2</v>
      </c>
      <c r="K42" s="21" t="s">
        <v>252</v>
      </c>
      <c r="L42" s="21" t="s">
        <v>218</v>
      </c>
      <c r="M42" s="21" t="s">
        <v>0</v>
      </c>
      <c r="N42" s="60">
        <f t="shared" si="1"/>
        <v>1500</v>
      </c>
      <c r="O42" s="68">
        <v>2500</v>
      </c>
      <c r="P42" s="59">
        <v>0</v>
      </c>
      <c r="Q42" s="78">
        <f t="shared" si="5"/>
        <v>0</v>
      </c>
      <c r="R42" s="47">
        <v>6.8</v>
      </c>
      <c r="S42" s="99"/>
      <c r="T42" s="102">
        <f t="shared" si="2"/>
        <v>0</v>
      </c>
      <c r="U42" s="24"/>
      <c r="V42" s="25"/>
      <c r="W42" s="26"/>
      <c r="X42" s="25"/>
      <c r="Y42" s="106">
        <f t="shared" si="3"/>
        <v>10200</v>
      </c>
    </row>
    <row r="43" spans="1:25" ht="56.25">
      <c r="A43" s="49"/>
      <c r="B43" s="115" t="s">
        <v>197</v>
      </c>
      <c r="C43" s="115" t="s">
        <v>198</v>
      </c>
      <c r="D43" s="20" t="s">
        <v>39</v>
      </c>
      <c r="E43" s="41" t="s">
        <v>131</v>
      </c>
      <c r="F43" s="19"/>
      <c r="G43" s="21">
        <v>9</v>
      </c>
      <c r="H43" s="21" t="s">
        <v>0</v>
      </c>
      <c r="I43" s="21">
        <v>1</v>
      </c>
      <c r="J43" s="21" t="s">
        <v>2</v>
      </c>
      <c r="K43" s="21" t="s">
        <v>252</v>
      </c>
      <c r="L43" s="21" t="s">
        <v>218</v>
      </c>
      <c r="M43" s="21" t="s">
        <v>0</v>
      </c>
      <c r="N43" s="60">
        <f t="shared" si="1"/>
        <v>16905</v>
      </c>
      <c r="O43" s="68">
        <v>28175</v>
      </c>
      <c r="P43" s="59">
        <v>0</v>
      </c>
      <c r="Q43" s="78">
        <f t="shared" si="5"/>
        <v>0</v>
      </c>
      <c r="R43" s="47">
        <v>16.15</v>
      </c>
      <c r="S43" s="99"/>
      <c r="T43" s="102">
        <f t="shared" si="2"/>
        <v>0</v>
      </c>
      <c r="U43" s="24"/>
      <c r="V43" s="25"/>
      <c r="W43" s="26"/>
      <c r="X43" s="25"/>
      <c r="Y43" s="106">
        <f t="shared" si="3"/>
        <v>273015.75</v>
      </c>
    </row>
    <row r="44" spans="1:25" ht="56.25">
      <c r="A44" s="49"/>
      <c r="B44" s="116"/>
      <c r="C44" s="116"/>
      <c r="D44" s="20" t="s">
        <v>40</v>
      </c>
      <c r="E44" s="41" t="s">
        <v>123</v>
      </c>
      <c r="F44" s="19"/>
      <c r="G44" s="21">
        <v>10</v>
      </c>
      <c r="H44" s="21" t="s">
        <v>0</v>
      </c>
      <c r="I44" s="21">
        <v>1</v>
      </c>
      <c r="J44" s="21" t="s">
        <v>2</v>
      </c>
      <c r="K44" s="21" t="s">
        <v>252</v>
      </c>
      <c r="L44" s="21" t="s">
        <v>218</v>
      </c>
      <c r="M44" s="21" t="s">
        <v>0</v>
      </c>
      <c r="N44" s="60">
        <f t="shared" si="1"/>
        <v>13845</v>
      </c>
      <c r="O44" s="68">
        <v>23075</v>
      </c>
      <c r="P44" s="59">
        <v>0</v>
      </c>
      <c r="Q44" s="78">
        <f t="shared" si="5"/>
        <v>0</v>
      </c>
      <c r="R44" s="47">
        <v>9.7</v>
      </c>
      <c r="S44" s="99"/>
      <c r="T44" s="102">
        <f t="shared" si="2"/>
        <v>0</v>
      </c>
      <c r="U44" s="24"/>
      <c r="V44" s="25"/>
      <c r="W44" s="26"/>
      <c r="X44" s="25"/>
      <c r="Y44" s="106">
        <f t="shared" si="3"/>
        <v>134296.5</v>
      </c>
    </row>
    <row r="45" spans="1:25" ht="56.25">
      <c r="A45" s="49"/>
      <c r="B45" s="116"/>
      <c r="C45" s="116"/>
      <c r="D45" s="20" t="s">
        <v>41</v>
      </c>
      <c r="E45" s="72" t="s">
        <v>219</v>
      </c>
      <c r="F45" s="19"/>
      <c r="G45" s="21">
        <v>8</v>
      </c>
      <c r="H45" s="21" t="s">
        <v>0</v>
      </c>
      <c r="I45" s="21">
        <v>1</v>
      </c>
      <c r="J45" s="21" t="s">
        <v>2</v>
      </c>
      <c r="K45" s="21" t="s">
        <v>252</v>
      </c>
      <c r="L45" s="21" t="s">
        <v>218</v>
      </c>
      <c r="M45" s="21" t="s">
        <v>0</v>
      </c>
      <c r="N45" s="60">
        <f t="shared" si="1"/>
        <v>29220</v>
      </c>
      <c r="O45" s="64">
        <v>48700</v>
      </c>
      <c r="P45" s="59">
        <v>2000</v>
      </c>
      <c r="Q45" s="78">
        <f t="shared" si="5"/>
        <v>0</v>
      </c>
      <c r="R45" s="47">
        <v>7.35</v>
      </c>
      <c r="S45" s="99"/>
      <c r="T45" s="102">
        <f t="shared" si="2"/>
        <v>0</v>
      </c>
      <c r="U45" s="24"/>
      <c r="V45" s="25"/>
      <c r="W45" s="26"/>
      <c r="X45" s="25"/>
      <c r="Y45" s="106">
        <f t="shared" si="3"/>
        <v>214767</v>
      </c>
    </row>
    <row r="46" spans="1:25" ht="56.25">
      <c r="A46" s="49"/>
      <c r="B46" s="116"/>
      <c r="C46" s="116"/>
      <c r="D46" s="20" t="s">
        <v>42</v>
      </c>
      <c r="E46" s="41" t="s">
        <v>132</v>
      </c>
      <c r="F46" s="19"/>
      <c r="G46" s="21">
        <v>2.8</v>
      </c>
      <c r="H46" s="21" t="s">
        <v>0</v>
      </c>
      <c r="I46" s="21">
        <v>1</v>
      </c>
      <c r="J46" s="21" t="s">
        <v>2</v>
      </c>
      <c r="K46" s="21" t="s">
        <v>252</v>
      </c>
      <c r="L46" s="21" t="s">
        <v>218</v>
      </c>
      <c r="M46" s="21" t="s">
        <v>0</v>
      </c>
      <c r="N46" s="60">
        <f t="shared" si="1"/>
        <v>1500</v>
      </c>
      <c r="O46" s="68">
        <v>2500</v>
      </c>
      <c r="P46" s="59">
        <v>0</v>
      </c>
      <c r="Q46" s="78">
        <f t="shared" si="5"/>
        <v>0</v>
      </c>
      <c r="R46" s="47">
        <v>24.5</v>
      </c>
      <c r="S46" s="99"/>
      <c r="T46" s="102">
        <f t="shared" si="2"/>
        <v>0</v>
      </c>
      <c r="U46" s="24"/>
      <c r="V46" s="25"/>
      <c r="W46" s="26"/>
      <c r="X46" s="25"/>
      <c r="Y46" s="106">
        <f t="shared" si="3"/>
        <v>36750</v>
      </c>
    </row>
    <row r="47" spans="1:25" ht="56.25">
      <c r="A47" s="49"/>
      <c r="B47" s="116"/>
      <c r="C47" s="116"/>
      <c r="D47" s="20" t="s">
        <v>43</v>
      </c>
      <c r="E47" s="41" t="s">
        <v>133</v>
      </c>
      <c r="F47" s="19"/>
      <c r="G47" s="21">
        <v>6</v>
      </c>
      <c r="H47" s="21" t="s">
        <v>0</v>
      </c>
      <c r="I47" s="21">
        <v>1</v>
      </c>
      <c r="J47" s="21" t="s">
        <v>2</v>
      </c>
      <c r="K47" s="21" t="s">
        <v>252</v>
      </c>
      <c r="L47" s="21" t="s">
        <v>218</v>
      </c>
      <c r="M47" s="21" t="s">
        <v>0</v>
      </c>
      <c r="N47" s="60">
        <f t="shared" si="1"/>
        <v>17925</v>
      </c>
      <c r="O47" s="68">
        <v>29875</v>
      </c>
      <c r="P47" s="59">
        <v>0</v>
      </c>
      <c r="Q47" s="78">
        <f t="shared" si="5"/>
        <v>0</v>
      </c>
      <c r="R47" s="47">
        <v>8.9</v>
      </c>
      <c r="S47" s="99"/>
      <c r="T47" s="102">
        <f t="shared" si="2"/>
        <v>0</v>
      </c>
      <c r="U47" s="24"/>
      <c r="V47" s="25"/>
      <c r="W47" s="26"/>
      <c r="X47" s="25"/>
      <c r="Y47" s="106">
        <f t="shared" si="3"/>
        <v>159532.5</v>
      </c>
    </row>
    <row r="48" spans="1:25" ht="56.25">
      <c r="A48" s="49"/>
      <c r="B48" s="116"/>
      <c r="C48" s="116"/>
      <c r="D48" s="20" t="s">
        <v>44</v>
      </c>
      <c r="E48" s="41" t="s">
        <v>134</v>
      </c>
      <c r="F48" s="19"/>
      <c r="G48" s="21">
        <v>4</v>
      </c>
      <c r="H48" s="21" t="s">
        <v>0</v>
      </c>
      <c r="I48" s="21">
        <v>1</v>
      </c>
      <c r="J48" s="21" t="s">
        <v>2</v>
      </c>
      <c r="K48" s="21" t="s">
        <v>252</v>
      </c>
      <c r="L48" s="21" t="s">
        <v>218</v>
      </c>
      <c r="M48" s="21" t="s">
        <v>0</v>
      </c>
      <c r="N48" s="60">
        <f t="shared" si="1"/>
        <v>1500</v>
      </c>
      <c r="O48" s="68">
        <v>2500</v>
      </c>
      <c r="P48" s="59">
        <v>0</v>
      </c>
      <c r="Q48" s="78">
        <f t="shared" si="5"/>
        <v>0</v>
      </c>
      <c r="R48" s="47">
        <v>9.95</v>
      </c>
      <c r="S48" s="99"/>
      <c r="T48" s="102">
        <f t="shared" si="2"/>
        <v>0</v>
      </c>
      <c r="U48" s="24"/>
      <c r="V48" s="25"/>
      <c r="W48" s="26"/>
      <c r="X48" s="25"/>
      <c r="Y48" s="106">
        <f t="shared" si="3"/>
        <v>14924.999999999998</v>
      </c>
    </row>
    <row r="49" spans="1:25" ht="56.25">
      <c r="A49" s="49"/>
      <c r="B49" s="116"/>
      <c r="C49" s="116"/>
      <c r="D49" s="20" t="s">
        <v>45</v>
      </c>
      <c r="E49" s="41" t="s">
        <v>135</v>
      </c>
      <c r="F49" s="19"/>
      <c r="G49" s="21">
        <v>2.2</v>
      </c>
      <c r="H49" s="21" t="s">
        <v>0</v>
      </c>
      <c r="I49" s="21">
        <v>1</v>
      </c>
      <c r="J49" s="21" t="s">
        <v>2</v>
      </c>
      <c r="K49" s="21" t="s">
        <v>252</v>
      </c>
      <c r="L49" s="21" t="s">
        <v>218</v>
      </c>
      <c r="M49" s="21" t="s">
        <v>0</v>
      </c>
      <c r="N49" s="60">
        <f t="shared" si="1"/>
        <v>7170</v>
      </c>
      <c r="O49" s="64">
        <v>11950</v>
      </c>
      <c r="P49" s="59">
        <v>2000</v>
      </c>
      <c r="Q49" s="78">
        <f t="shared" si="5"/>
        <v>0</v>
      </c>
      <c r="R49" s="47">
        <v>9.85</v>
      </c>
      <c r="S49" s="99"/>
      <c r="T49" s="102">
        <f t="shared" si="2"/>
        <v>0</v>
      </c>
      <c r="U49" s="24"/>
      <c r="V49" s="25"/>
      <c r="W49" s="26"/>
      <c r="X49" s="25"/>
      <c r="Y49" s="106">
        <f t="shared" si="3"/>
        <v>70624.5</v>
      </c>
    </row>
    <row r="50" spans="1:25" ht="57" thickBot="1">
      <c r="A50" s="49"/>
      <c r="B50" s="121"/>
      <c r="C50" s="121"/>
      <c r="D50" s="22" t="s">
        <v>46</v>
      </c>
      <c r="E50" s="62" t="s">
        <v>136</v>
      </c>
      <c r="F50" s="54"/>
      <c r="G50" s="23">
        <v>30</v>
      </c>
      <c r="H50" s="23" t="s">
        <v>0</v>
      </c>
      <c r="I50" s="23">
        <v>1</v>
      </c>
      <c r="J50" s="23" t="s">
        <v>2</v>
      </c>
      <c r="K50" s="21" t="s">
        <v>252</v>
      </c>
      <c r="L50" s="21" t="s">
        <v>218</v>
      </c>
      <c r="M50" s="21" t="s">
        <v>0</v>
      </c>
      <c r="N50" s="60">
        <f t="shared" si="1"/>
        <v>1500</v>
      </c>
      <c r="O50" s="68">
        <v>2500</v>
      </c>
      <c r="P50" s="61">
        <v>0</v>
      </c>
      <c r="Q50" s="78">
        <f t="shared" si="5"/>
        <v>0</v>
      </c>
      <c r="R50" s="48">
        <v>8.7</v>
      </c>
      <c r="S50" s="99"/>
      <c r="T50" s="102">
        <f t="shared" si="2"/>
        <v>0</v>
      </c>
      <c r="U50" s="24"/>
      <c r="V50" s="25"/>
      <c r="W50" s="26"/>
      <c r="X50" s="25"/>
      <c r="Y50" s="106">
        <f t="shared" si="3"/>
        <v>13049.999999999998</v>
      </c>
    </row>
    <row r="51" spans="1:25" ht="15" customHeight="1" thickBot="1">
      <c r="A51" s="132" t="s">
        <v>188</v>
      </c>
      <c r="B51" s="133"/>
      <c r="C51" s="133"/>
      <c r="D51" s="133"/>
      <c r="E51" s="133"/>
      <c r="F51" s="133"/>
      <c r="G51" s="133"/>
      <c r="H51" s="133"/>
      <c r="I51" s="133"/>
      <c r="J51" s="133"/>
      <c r="K51" s="133"/>
      <c r="L51" s="133"/>
      <c r="M51" s="133"/>
      <c r="N51" s="108"/>
      <c r="O51" s="86"/>
      <c r="P51" s="83"/>
      <c r="Q51" s="83"/>
      <c r="R51" s="83"/>
      <c r="S51" s="100"/>
      <c r="T51" s="109"/>
      <c r="U51" s="27"/>
      <c r="Y51" s="106"/>
    </row>
    <row r="52" spans="1:25" ht="45">
      <c r="A52" s="49"/>
      <c r="B52" s="118" t="s">
        <v>199</v>
      </c>
      <c r="C52" s="118" t="s">
        <v>200</v>
      </c>
      <c r="D52" s="18" t="s">
        <v>47</v>
      </c>
      <c r="E52" s="18" t="s">
        <v>139</v>
      </c>
      <c r="F52" s="19"/>
      <c r="G52" s="19">
        <v>10</v>
      </c>
      <c r="H52" s="19" t="s">
        <v>0</v>
      </c>
      <c r="I52" s="19">
        <v>1</v>
      </c>
      <c r="J52" s="19" t="s">
        <v>2</v>
      </c>
      <c r="K52" s="21" t="s">
        <v>252</v>
      </c>
      <c r="L52" s="21" t="s">
        <v>218</v>
      </c>
      <c r="M52" s="21" t="s">
        <v>0</v>
      </c>
      <c r="N52" s="60">
        <f t="shared" si="1"/>
        <v>1500</v>
      </c>
      <c r="O52" s="68">
        <v>2500</v>
      </c>
      <c r="P52" s="60">
        <v>0</v>
      </c>
      <c r="Q52" s="78">
        <f aca="true" t="shared" si="6" ref="Q52:Q65">T52*O52</f>
        <v>0</v>
      </c>
      <c r="R52" s="46">
        <v>7.6</v>
      </c>
      <c r="S52" s="99"/>
      <c r="T52" s="102">
        <f t="shared" si="2"/>
        <v>0</v>
      </c>
      <c r="U52" s="24"/>
      <c r="V52" s="25"/>
      <c r="W52" s="26"/>
      <c r="X52" s="25"/>
      <c r="Y52" s="106">
        <f t="shared" si="3"/>
        <v>11400</v>
      </c>
    </row>
    <row r="53" spans="1:25" ht="45">
      <c r="A53" s="49"/>
      <c r="B53" s="117"/>
      <c r="C53" s="117"/>
      <c r="D53" s="20" t="s">
        <v>48</v>
      </c>
      <c r="E53" s="20" t="s">
        <v>138</v>
      </c>
      <c r="F53" s="21"/>
      <c r="G53" s="21">
        <v>8</v>
      </c>
      <c r="H53" s="21" t="s">
        <v>0</v>
      </c>
      <c r="I53" s="21">
        <v>1</v>
      </c>
      <c r="J53" s="21" t="s">
        <v>2</v>
      </c>
      <c r="K53" s="21" t="s">
        <v>252</v>
      </c>
      <c r="L53" s="21" t="s">
        <v>218</v>
      </c>
      <c r="M53" s="21" t="s">
        <v>0</v>
      </c>
      <c r="N53" s="60">
        <f t="shared" si="1"/>
        <v>1500</v>
      </c>
      <c r="O53" s="68">
        <v>2500</v>
      </c>
      <c r="P53" s="59">
        <v>0</v>
      </c>
      <c r="Q53" s="78">
        <f t="shared" si="6"/>
        <v>0</v>
      </c>
      <c r="R53" s="47">
        <v>7.6</v>
      </c>
      <c r="S53" s="99"/>
      <c r="T53" s="102">
        <f t="shared" si="2"/>
        <v>0</v>
      </c>
      <c r="U53" s="24"/>
      <c r="V53" s="25"/>
      <c r="W53" s="26"/>
      <c r="X53" s="25"/>
      <c r="Y53" s="106">
        <f t="shared" si="3"/>
        <v>11400</v>
      </c>
    </row>
    <row r="54" spans="1:25" ht="45">
      <c r="A54" s="49"/>
      <c r="B54" s="119" t="s">
        <v>201</v>
      </c>
      <c r="C54" s="119" t="s">
        <v>202</v>
      </c>
      <c r="D54" s="20" t="s">
        <v>48</v>
      </c>
      <c r="E54" s="20" t="s">
        <v>138</v>
      </c>
      <c r="F54" s="21"/>
      <c r="G54" s="21">
        <v>6</v>
      </c>
      <c r="H54" s="21" t="s">
        <v>0</v>
      </c>
      <c r="I54" s="21">
        <v>1</v>
      </c>
      <c r="J54" s="21" t="s">
        <v>2</v>
      </c>
      <c r="K54" s="21" t="s">
        <v>252</v>
      </c>
      <c r="L54" s="21" t="s">
        <v>218</v>
      </c>
      <c r="M54" s="21" t="s">
        <v>0</v>
      </c>
      <c r="N54" s="60">
        <f t="shared" si="1"/>
        <v>1500</v>
      </c>
      <c r="O54" s="68">
        <v>2500</v>
      </c>
      <c r="P54" s="59">
        <v>0</v>
      </c>
      <c r="Q54" s="78">
        <f t="shared" si="6"/>
        <v>0</v>
      </c>
      <c r="R54" s="47">
        <v>9.75</v>
      </c>
      <c r="S54" s="99"/>
      <c r="T54" s="102">
        <f t="shared" si="2"/>
        <v>0</v>
      </c>
      <c r="U54" s="24"/>
      <c r="V54" s="25"/>
      <c r="W54" s="26"/>
      <c r="X54" s="25"/>
      <c r="Y54" s="106">
        <f t="shared" si="3"/>
        <v>14625</v>
      </c>
    </row>
    <row r="55" spans="1:25" ht="45">
      <c r="A55" s="49"/>
      <c r="B55" s="117"/>
      <c r="C55" s="117"/>
      <c r="D55" s="20" t="s">
        <v>47</v>
      </c>
      <c r="E55" s="20" t="s">
        <v>137</v>
      </c>
      <c r="F55" s="21"/>
      <c r="G55" s="21">
        <v>8</v>
      </c>
      <c r="H55" s="21" t="s">
        <v>0</v>
      </c>
      <c r="I55" s="21">
        <v>1</v>
      </c>
      <c r="J55" s="21" t="s">
        <v>2</v>
      </c>
      <c r="K55" s="21" t="s">
        <v>252</v>
      </c>
      <c r="L55" s="21" t="s">
        <v>218</v>
      </c>
      <c r="M55" s="21" t="s">
        <v>0</v>
      </c>
      <c r="N55" s="60">
        <f t="shared" si="1"/>
        <v>2250</v>
      </c>
      <c r="O55" s="64">
        <f>P55*5</f>
        <v>3750</v>
      </c>
      <c r="P55" s="59">
        <v>750</v>
      </c>
      <c r="Q55" s="78">
        <f t="shared" si="6"/>
        <v>0</v>
      </c>
      <c r="R55" s="47">
        <v>10.4</v>
      </c>
      <c r="S55" s="99"/>
      <c r="T55" s="102">
        <f t="shared" si="2"/>
        <v>0</v>
      </c>
      <c r="U55" s="24"/>
      <c r="V55" s="25"/>
      <c r="W55" s="26"/>
      <c r="X55" s="25"/>
      <c r="Y55" s="106">
        <f t="shared" si="3"/>
        <v>23400</v>
      </c>
    </row>
    <row r="56" spans="1:25" ht="45">
      <c r="A56" s="44"/>
      <c r="B56" s="52" t="s">
        <v>217</v>
      </c>
      <c r="C56" s="52" t="s">
        <v>203</v>
      </c>
      <c r="D56" s="20" t="s">
        <v>49</v>
      </c>
      <c r="E56" s="20" t="s">
        <v>137</v>
      </c>
      <c r="F56" s="21"/>
      <c r="G56" s="21">
        <v>9</v>
      </c>
      <c r="H56" s="21" t="s">
        <v>0</v>
      </c>
      <c r="I56" s="21">
        <v>1</v>
      </c>
      <c r="J56" s="21" t="s">
        <v>2</v>
      </c>
      <c r="K56" s="21" t="s">
        <v>252</v>
      </c>
      <c r="L56" s="21" t="s">
        <v>218</v>
      </c>
      <c r="M56" s="21" t="s">
        <v>0</v>
      </c>
      <c r="N56" s="60">
        <f t="shared" si="1"/>
        <v>1500</v>
      </c>
      <c r="O56" s="68">
        <v>2500</v>
      </c>
      <c r="P56" s="59">
        <v>0</v>
      </c>
      <c r="Q56" s="78">
        <f t="shared" si="6"/>
        <v>0</v>
      </c>
      <c r="R56" s="47">
        <v>14.65</v>
      </c>
      <c r="S56" s="99"/>
      <c r="T56" s="102">
        <f t="shared" si="2"/>
        <v>0</v>
      </c>
      <c r="U56" s="24"/>
      <c r="V56" s="25"/>
      <c r="W56" s="26"/>
      <c r="X56" s="25"/>
      <c r="Y56" s="106">
        <f t="shared" si="3"/>
        <v>21975</v>
      </c>
    </row>
    <row r="57" spans="1:25" ht="45">
      <c r="A57" s="49"/>
      <c r="B57" s="115" t="s">
        <v>204</v>
      </c>
      <c r="C57" s="115" t="s">
        <v>205</v>
      </c>
      <c r="D57" s="20" t="s">
        <v>50</v>
      </c>
      <c r="E57" s="20" t="s">
        <v>140</v>
      </c>
      <c r="F57" s="21"/>
      <c r="G57" s="21">
        <v>15</v>
      </c>
      <c r="H57" s="21" t="s">
        <v>0</v>
      </c>
      <c r="I57" s="21">
        <v>1</v>
      </c>
      <c r="J57" s="21" t="s">
        <v>2</v>
      </c>
      <c r="K57" s="21" t="s">
        <v>252</v>
      </c>
      <c r="L57" s="21" t="s">
        <v>218</v>
      </c>
      <c r="M57" s="21" t="s">
        <v>0</v>
      </c>
      <c r="N57" s="60">
        <f t="shared" si="1"/>
        <v>1500</v>
      </c>
      <c r="O57" s="68">
        <v>2500</v>
      </c>
      <c r="P57" s="59">
        <v>0</v>
      </c>
      <c r="Q57" s="78">
        <f t="shared" si="6"/>
        <v>0</v>
      </c>
      <c r="R57" s="47">
        <v>13.65</v>
      </c>
      <c r="S57" s="99"/>
      <c r="T57" s="102">
        <f t="shared" si="2"/>
        <v>0</v>
      </c>
      <c r="U57" s="24"/>
      <c r="V57" s="25"/>
      <c r="W57" s="26"/>
      <c r="X57" s="25"/>
      <c r="Y57" s="106">
        <f t="shared" si="3"/>
        <v>20475</v>
      </c>
    </row>
    <row r="58" spans="1:25" ht="45">
      <c r="A58" s="49"/>
      <c r="B58" s="116"/>
      <c r="C58" s="116"/>
      <c r="D58" s="20" t="s">
        <v>51</v>
      </c>
      <c r="E58" s="20" t="s">
        <v>141</v>
      </c>
      <c r="F58" s="21"/>
      <c r="G58" s="21">
        <v>4</v>
      </c>
      <c r="H58" s="21" t="s">
        <v>0</v>
      </c>
      <c r="I58" s="21">
        <v>1</v>
      </c>
      <c r="J58" s="21" t="s">
        <v>2</v>
      </c>
      <c r="K58" s="21" t="s">
        <v>252</v>
      </c>
      <c r="L58" s="21" t="s">
        <v>218</v>
      </c>
      <c r="M58" s="21" t="s">
        <v>0</v>
      </c>
      <c r="N58" s="60">
        <f t="shared" si="1"/>
        <v>40875</v>
      </c>
      <c r="O58" s="64">
        <v>68125</v>
      </c>
      <c r="P58" s="59">
        <v>2600</v>
      </c>
      <c r="Q58" s="78">
        <f t="shared" si="6"/>
        <v>0</v>
      </c>
      <c r="R58" s="47">
        <v>18.85</v>
      </c>
      <c r="S58" s="99"/>
      <c r="T58" s="102">
        <f t="shared" si="2"/>
        <v>0</v>
      </c>
      <c r="U58" s="24"/>
      <c r="V58" s="25"/>
      <c r="W58" s="26"/>
      <c r="X58" s="25"/>
      <c r="Y58" s="106">
        <f t="shared" si="3"/>
        <v>770493.75</v>
      </c>
    </row>
    <row r="59" spans="1:25" ht="45">
      <c r="A59" s="49"/>
      <c r="B59" s="116"/>
      <c r="C59" s="116"/>
      <c r="D59" s="20" t="s">
        <v>52</v>
      </c>
      <c r="E59" s="20" t="s">
        <v>142</v>
      </c>
      <c r="F59" s="21"/>
      <c r="G59" s="21">
        <v>7</v>
      </c>
      <c r="H59" s="21" t="s">
        <v>0</v>
      </c>
      <c r="I59" s="21">
        <v>1</v>
      </c>
      <c r="J59" s="21" t="s">
        <v>2</v>
      </c>
      <c r="K59" s="21" t="s">
        <v>252</v>
      </c>
      <c r="L59" s="21" t="s">
        <v>218</v>
      </c>
      <c r="M59" s="21" t="s">
        <v>0</v>
      </c>
      <c r="N59" s="60">
        <f t="shared" si="1"/>
        <v>47370</v>
      </c>
      <c r="O59" s="64">
        <v>78950</v>
      </c>
      <c r="P59" s="59">
        <v>1350</v>
      </c>
      <c r="Q59" s="78">
        <f t="shared" si="6"/>
        <v>0</v>
      </c>
      <c r="R59" s="47">
        <v>14.1</v>
      </c>
      <c r="S59" s="99"/>
      <c r="T59" s="102">
        <f t="shared" si="2"/>
        <v>0</v>
      </c>
      <c r="U59" s="24"/>
      <c r="V59" s="25"/>
      <c r="W59" s="26"/>
      <c r="X59" s="25"/>
      <c r="Y59" s="106">
        <f t="shared" si="3"/>
        <v>667917</v>
      </c>
    </row>
    <row r="60" spans="1:25" ht="45">
      <c r="A60" s="49"/>
      <c r="B60" s="116"/>
      <c r="C60" s="116"/>
      <c r="D60" s="20" t="s">
        <v>53</v>
      </c>
      <c r="E60" s="20" t="s">
        <v>143</v>
      </c>
      <c r="F60" s="21"/>
      <c r="G60" s="21">
        <v>3</v>
      </c>
      <c r="H60" s="21" t="s">
        <v>0</v>
      </c>
      <c r="I60" s="21">
        <v>1</v>
      </c>
      <c r="J60" s="21" t="s">
        <v>2</v>
      </c>
      <c r="K60" s="21" t="s">
        <v>252</v>
      </c>
      <c r="L60" s="21" t="s">
        <v>218</v>
      </c>
      <c r="M60" s="21" t="s">
        <v>0</v>
      </c>
      <c r="N60" s="60">
        <f t="shared" si="1"/>
        <v>20550</v>
      </c>
      <c r="O60" s="64">
        <v>34250</v>
      </c>
      <c r="P60" s="59">
        <v>4700</v>
      </c>
      <c r="Q60" s="78">
        <f t="shared" si="6"/>
        <v>0</v>
      </c>
      <c r="R60" s="47">
        <v>16.2</v>
      </c>
      <c r="S60" s="99"/>
      <c r="T60" s="102">
        <f t="shared" si="2"/>
        <v>0</v>
      </c>
      <c r="U60" s="24"/>
      <c r="V60" s="25"/>
      <c r="W60" s="26"/>
      <c r="X60" s="25"/>
      <c r="Y60" s="106">
        <f t="shared" si="3"/>
        <v>332910</v>
      </c>
    </row>
    <row r="61" spans="1:25" ht="45">
      <c r="A61" s="49"/>
      <c r="B61" s="116"/>
      <c r="C61" s="116"/>
      <c r="D61" s="20" t="s">
        <v>54</v>
      </c>
      <c r="E61" s="20" t="s">
        <v>144</v>
      </c>
      <c r="F61" s="21"/>
      <c r="G61" s="21">
        <v>2</v>
      </c>
      <c r="H61" s="21" t="s">
        <v>0</v>
      </c>
      <c r="I61" s="21">
        <v>1</v>
      </c>
      <c r="J61" s="21" t="s">
        <v>2</v>
      </c>
      <c r="K61" s="21" t="s">
        <v>252</v>
      </c>
      <c r="L61" s="21" t="s">
        <v>218</v>
      </c>
      <c r="M61" s="21" t="s">
        <v>0</v>
      </c>
      <c r="N61" s="60">
        <f t="shared" si="1"/>
        <v>14850</v>
      </c>
      <c r="O61" s="64">
        <v>24750</v>
      </c>
      <c r="P61" s="59">
        <v>900</v>
      </c>
      <c r="Q61" s="78">
        <f t="shared" si="6"/>
        <v>0</v>
      </c>
      <c r="R61" s="47">
        <v>16.2</v>
      </c>
      <c r="S61" s="99"/>
      <c r="T61" s="102">
        <f t="shared" si="2"/>
        <v>0</v>
      </c>
      <c r="U61" s="24"/>
      <c r="V61" s="25"/>
      <c r="W61" s="26"/>
      <c r="X61" s="25"/>
      <c r="Y61" s="106">
        <f t="shared" si="3"/>
        <v>240570</v>
      </c>
    </row>
    <row r="62" spans="1:25" ht="45">
      <c r="A62" s="49"/>
      <c r="B62" s="116"/>
      <c r="C62" s="116"/>
      <c r="D62" s="20" t="s">
        <v>55</v>
      </c>
      <c r="E62" s="20" t="s">
        <v>145</v>
      </c>
      <c r="F62" s="21"/>
      <c r="G62" s="21">
        <v>1</v>
      </c>
      <c r="H62" s="21" t="s">
        <v>0</v>
      </c>
      <c r="I62" s="21">
        <v>1</v>
      </c>
      <c r="J62" s="21" t="s">
        <v>2</v>
      </c>
      <c r="K62" s="21" t="s">
        <v>252</v>
      </c>
      <c r="L62" s="21" t="s">
        <v>218</v>
      </c>
      <c r="M62" s="21" t="s">
        <v>0</v>
      </c>
      <c r="N62" s="60">
        <f t="shared" si="1"/>
        <v>4050</v>
      </c>
      <c r="O62" s="64">
        <f>P62*5</f>
        <v>6750</v>
      </c>
      <c r="P62" s="59">
        <v>1350</v>
      </c>
      <c r="Q62" s="78">
        <f t="shared" si="6"/>
        <v>0</v>
      </c>
      <c r="R62" s="47">
        <v>16.55</v>
      </c>
      <c r="S62" s="99"/>
      <c r="T62" s="102">
        <f t="shared" si="2"/>
        <v>0</v>
      </c>
      <c r="U62" s="24"/>
      <c r="V62" s="25"/>
      <c r="W62" s="26"/>
      <c r="X62" s="25"/>
      <c r="Y62" s="106">
        <f t="shared" si="3"/>
        <v>67027.5</v>
      </c>
    </row>
    <row r="63" spans="1:25" ht="45">
      <c r="A63" s="49"/>
      <c r="B63" s="116"/>
      <c r="C63" s="116"/>
      <c r="D63" s="20" t="s">
        <v>49</v>
      </c>
      <c r="E63" s="20" t="s">
        <v>137</v>
      </c>
      <c r="F63" s="21"/>
      <c r="G63" s="21">
        <v>7</v>
      </c>
      <c r="H63" s="21" t="s">
        <v>0</v>
      </c>
      <c r="I63" s="21">
        <v>1</v>
      </c>
      <c r="J63" s="21" t="s">
        <v>2</v>
      </c>
      <c r="K63" s="21" t="s">
        <v>252</v>
      </c>
      <c r="L63" s="21" t="s">
        <v>218</v>
      </c>
      <c r="M63" s="21" t="s">
        <v>0</v>
      </c>
      <c r="N63" s="60">
        <f t="shared" si="1"/>
        <v>450</v>
      </c>
      <c r="O63" s="64">
        <f>P63*5</f>
        <v>750</v>
      </c>
      <c r="P63" s="59">
        <v>150</v>
      </c>
      <c r="Q63" s="78">
        <f t="shared" si="6"/>
        <v>0</v>
      </c>
      <c r="R63" s="47">
        <v>21.15</v>
      </c>
      <c r="S63" s="99"/>
      <c r="T63" s="102">
        <f t="shared" si="2"/>
        <v>0</v>
      </c>
      <c r="U63" s="24"/>
      <c r="V63" s="25"/>
      <c r="W63" s="26"/>
      <c r="X63" s="25"/>
      <c r="Y63" s="106">
        <f t="shared" si="3"/>
        <v>9517.5</v>
      </c>
    </row>
    <row r="64" spans="1:25" ht="13.5" customHeight="1">
      <c r="A64" s="49"/>
      <c r="B64" s="116"/>
      <c r="C64" s="116"/>
      <c r="D64" s="70" t="s">
        <v>3</v>
      </c>
      <c r="E64" s="70" t="s">
        <v>90</v>
      </c>
      <c r="F64" s="81"/>
      <c r="G64" s="81">
        <v>1</v>
      </c>
      <c r="H64" s="81" t="s">
        <v>0</v>
      </c>
      <c r="I64" s="81">
        <v>1</v>
      </c>
      <c r="J64" s="81" t="s">
        <v>2</v>
      </c>
      <c r="K64" s="81" t="s">
        <v>252</v>
      </c>
      <c r="L64" s="81" t="s">
        <v>218</v>
      </c>
      <c r="M64" s="81" t="s">
        <v>0</v>
      </c>
      <c r="N64" s="60">
        <f t="shared" si="1"/>
        <v>360</v>
      </c>
      <c r="O64" s="59">
        <f>P64*5</f>
        <v>600</v>
      </c>
      <c r="P64" s="59">
        <v>120</v>
      </c>
      <c r="Q64" s="82">
        <f t="shared" si="6"/>
        <v>0</v>
      </c>
      <c r="R64" s="48">
        <v>16.91</v>
      </c>
      <c r="S64" s="99"/>
      <c r="T64" s="102">
        <f t="shared" si="2"/>
        <v>0</v>
      </c>
      <c r="U64" s="24"/>
      <c r="V64" s="25"/>
      <c r="W64" s="26"/>
      <c r="X64" s="25"/>
      <c r="Y64" s="106">
        <f t="shared" si="3"/>
        <v>6087.6</v>
      </c>
    </row>
    <row r="65" spans="1:25" ht="45.75" thickBot="1">
      <c r="A65" s="49"/>
      <c r="B65" s="121"/>
      <c r="C65" s="121"/>
      <c r="D65" s="22" t="s">
        <v>56</v>
      </c>
      <c r="E65" s="22" t="s">
        <v>146</v>
      </c>
      <c r="F65" s="23"/>
      <c r="G65" s="23">
        <v>1</v>
      </c>
      <c r="H65" s="23" t="s">
        <v>0</v>
      </c>
      <c r="I65" s="23">
        <v>1</v>
      </c>
      <c r="J65" s="23" t="s">
        <v>2</v>
      </c>
      <c r="K65" s="21" t="s">
        <v>252</v>
      </c>
      <c r="L65" s="21" t="s">
        <v>218</v>
      </c>
      <c r="M65" s="21" t="s">
        <v>0</v>
      </c>
      <c r="N65" s="60">
        <f t="shared" si="1"/>
        <v>1500</v>
      </c>
      <c r="O65" s="68">
        <v>2500</v>
      </c>
      <c r="P65" s="61">
        <v>0</v>
      </c>
      <c r="Q65" s="78">
        <f t="shared" si="6"/>
        <v>0</v>
      </c>
      <c r="R65" s="48">
        <v>24.3</v>
      </c>
      <c r="S65" s="99"/>
      <c r="T65" s="102">
        <f t="shared" si="2"/>
        <v>0</v>
      </c>
      <c r="U65" s="24"/>
      <c r="V65" s="25"/>
      <c r="W65" s="26"/>
      <c r="X65" s="25"/>
      <c r="Y65" s="106">
        <f t="shared" si="3"/>
        <v>36450</v>
      </c>
    </row>
    <row r="66" spans="1:25" ht="15" customHeight="1" thickBot="1">
      <c r="A66" s="132" t="s">
        <v>189</v>
      </c>
      <c r="B66" s="133"/>
      <c r="C66" s="133"/>
      <c r="D66" s="133"/>
      <c r="E66" s="133"/>
      <c r="F66" s="133"/>
      <c r="G66" s="133"/>
      <c r="H66" s="133"/>
      <c r="I66" s="133"/>
      <c r="J66" s="133"/>
      <c r="K66" s="133"/>
      <c r="L66" s="133"/>
      <c r="M66" s="133"/>
      <c r="N66" s="108"/>
      <c r="O66" s="86"/>
      <c r="P66" s="83"/>
      <c r="Q66" s="83"/>
      <c r="R66" s="83"/>
      <c r="S66" s="100"/>
      <c r="T66" s="109"/>
      <c r="U66" s="27"/>
      <c r="Y66" s="106"/>
    </row>
    <row r="67" spans="1:25" ht="22.5">
      <c r="A67" s="49"/>
      <c r="B67" s="118" t="s">
        <v>206</v>
      </c>
      <c r="C67" s="118" t="s">
        <v>207</v>
      </c>
      <c r="D67" s="18" t="s">
        <v>57</v>
      </c>
      <c r="E67" s="18" t="s">
        <v>147</v>
      </c>
      <c r="F67" s="19"/>
      <c r="G67" s="19">
        <v>13</v>
      </c>
      <c r="H67" s="19" t="s">
        <v>0</v>
      </c>
      <c r="I67" s="19">
        <v>1</v>
      </c>
      <c r="J67" s="19" t="s">
        <v>2</v>
      </c>
      <c r="K67" s="21" t="s">
        <v>252</v>
      </c>
      <c r="L67" s="21" t="s">
        <v>218</v>
      </c>
      <c r="M67" s="21" t="s">
        <v>0</v>
      </c>
      <c r="N67" s="60">
        <f t="shared" si="1"/>
        <v>1500</v>
      </c>
      <c r="O67" s="68">
        <v>2500</v>
      </c>
      <c r="P67" s="60">
        <v>0</v>
      </c>
      <c r="Q67" s="78">
        <f aca="true" t="shared" si="7" ref="Q67:Q74">T67*O67</f>
        <v>0</v>
      </c>
      <c r="R67" s="46">
        <v>3.3</v>
      </c>
      <c r="S67" s="99"/>
      <c r="T67" s="102">
        <f t="shared" si="2"/>
        <v>0</v>
      </c>
      <c r="U67" s="24"/>
      <c r="V67" s="25"/>
      <c r="W67" s="26"/>
      <c r="X67" s="25"/>
      <c r="Y67" s="106">
        <f t="shared" si="3"/>
        <v>4950</v>
      </c>
    </row>
    <row r="68" spans="1:25" ht="22.5">
      <c r="A68" s="49"/>
      <c r="B68" s="116"/>
      <c r="C68" s="116"/>
      <c r="D68" s="20" t="s">
        <v>58</v>
      </c>
      <c r="E68" s="41" t="s">
        <v>148</v>
      </c>
      <c r="F68" s="19"/>
      <c r="G68" s="21">
        <v>6</v>
      </c>
      <c r="H68" s="21" t="s">
        <v>0</v>
      </c>
      <c r="I68" s="21">
        <v>1</v>
      </c>
      <c r="J68" s="21" t="s">
        <v>2</v>
      </c>
      <c r="K68" s="21" t="s">
        <v>252</v>
      </c>
      <c r="L68" s="21" t="s">
        <v>218</v>
      </c>
      <c r="M68" s="21" t="s">
        <v>0</v>
      </c>
      <c r="N68" s="60">
        <f t="shared" si="1"/>
        <v>1500</v>
      </c>
      <c r="O68" s="68">
        <v>2500</v>
      </c>
      <c r="P68" s="59">
        <v>0</v>
      </c>
      <c r="Q68" s="78">
        <f t="shared" si="7"/>
        <v>0</v>
      </c>
      <c r="R68" s="47">
        <v>6.05</v>
      </c>
      <c r="S68" s="99"/>
      <c r="T68" s="102">
        <f t="shared" si="2"/>
        <v>0</v>
      </c>
      <c r="U68" s="24"/>
      <c r="V68" s="25"/>
      <c r="W68" s="26"/>
      <c r="X68" s="25"/>
      <c r="Y68" s="106">
        <f t="shared" si="3"/>
        <v>9075</v>
      </c>
    </row>
    <row r="69" spans="1:25" ht="33.75">
      <c r="A69" s="49"/>
      <c r="B69" s="117"/>
      <c r="C69" s="117"/>
      <c r="D69" s="20" t="s">
        <v>59</v>
      </c>
      <c r="E69" s="41" t="s">
        <v>172</v>
      </c>
      <c r="F69" s="19"/>
      <c r="G69" s="21">
        <v>2</v>
      </c>
      <c r="H69" s="21" t="s">
        <v>0</v>
      </c>
      <c r="I69" s="21">
        <v>1</v>
      </c>
      <c r="J69" s="21" t="s">
        <v>2</v>
      </c>
      <c r="K69" s="21" t="s">
        <v>252</v>
      </c>
      <c r="L69" s="21" t="s">
        <v>218</v>
      </c>
      <c r="M69" s="21" t="s">
        <v>0</v>
      </c>
      <c r="N69" s="60">
        <f aca="true" t="shared" si="8" ref="N69:N106">O69/5*3</f>
        <v>1500</v>
      </c>
      <c r="O69" s="68">
        <v>2500</v>
      </c>
      <c r="P69" s="59">
        <v>0</v>
      </c>
      <c r="Q69" s="78">
        <f t="shared" si="7"/>
        <v>0</v>
      </c>
      <c r="R69" s="47">
        <v>4.05</v>
      </c>
      <c r="S69" s="99"/>
      <c r="T69" s="102">
        <f aca="true" t="shared" si="9" ref="T69:T106">S69*N69</f>
        <v>0</v>
      </c>
      <c r="U69" s="24"/>
      <c r="V69" s="25"/>
      <c r="W69" s="26"/>
      <c r="X69" s="25"/>
      <c r="Y69" s="106">
        <f aca="true" t="shared" si="10" ref="Y69:Y106">R69*N69</f>
        <v>6075</v>
      </c>
    </row>
    <row r="70" spans="1:25" ht="22.5">
      <c r="A70" s="49"/>
      <c r="B70" s="119" t="s">
        <v>208</v>
      </c>
      <c r="C70" s="119" t="s">
        <v>209</v>
      </c>
      <c r="D70" s="20" t="s">
        <v>57</v>
      </c>
      <c r="E70" s="41" t="s">
        <v>147</v>
      </c>
      <c r="F70" s="19"/>
      <c r="G70" s="21">
        <v>9</v>
      </c>
      <c r="H70" s="21" t="s">
        <v>0</v>
      </c>
      <c r="I70" s="21">
        <v>1</v>
      </c>
      <c r="J70" s="21" t="s">
        <v>2</v>
      </c>
      <c r="K70" s="21" t="s">
        <v>252</v>
      </c>
      <c r="L70" s="21" t="s">
        <v>218</v>
      </c>
      <c r="M70" s="21" t="s">
        <v>0</v>
      </c>
      <c r="N70" s="60">
        <f t="shared" si="8"/>
        <v>1500</v>
      </c>
      <c r="O70" s="68">
        <v>2500</v>
      </c>
      <c r="P70" s="59">
        <v>0</v>
      </c>
      <c r="Q70" s="78">
        <f t="shared" si="7"/>
        <v>0</v>
      </c>
      <c r="R70" s="47">
        <v>4.95</v>
      </c>
      <c r="S70" s="99"/>
      <c r="T70" s="102">
        <f t="shared" si="9"/>
        <v>0</v>
      </c>
      <c r="U70" s="24"/>
      <c r="V70" s="25"/>
      <c r="W70" s="26"/>
      <c r="X70" s="25"/>
      <c r="Y70" s="106">
        <f t="shared" si="10"/>
        <v>7425</v>
      </c>
    </row>
    <row r="71" spans="1:25" ht="22.5">
      <c r="A71" s="49"/>
      <c r="B71" s="116"/>
      <c r="C71" s="116"/>
      <c r="D71" s="20" t="s">
        <v>60</v>
      </c>
      <c r="E71" s="41" t="s">
        <v>149</v>
      </c>
      <c r="F71" s="19"/>
      <c r="G71" s="21">
        <v>2</v>
      </c>
      <c r="H71" s="21" t="s">
        <v>0</v>
      </c>
      <c r="I71" s="21">
        <v>1</v>
      </c>
      <c r="J71" s="21" t="s">
        <v>2</v>
      </c>
      <c r="K71" s="21" t="s">
        <v>252</v>
      </c>
      <c r="L71" s="21" t="s">
        <v>218</v>
      </c>
      <c r="M71" s="21" t="s">
        <v>0</v>
      </c>
      <c r="N71" s="60">
        <f t="shared" si="8"/>
        <v>4500</v>
      </c>
      <c r="O71" s="68">
        <v>7500</v>
      </c>
      <c r="P71" s="59">
        <v>0</v>
      </c>
      <c r="Q71" s="78">
        <f t="shared" si="7"/>
        <v>0</v>
      </c>
      <c r="R71" s="47">
        <v>5.4</v>
      </c>
      <c r="S71" s="99"/>
      <c r="T71" s="102">
        <f t="shared" si="9"/>
        <v>0</v>
      </c>
      <c r="U71" s="24"/>
      <c r="V71" s="25"/>
      <c r="W71" s="26"/>
      <c r="X71" s="25"/>
      <c r="Y71" s="106">
        <f t="shared" si="10"/>
        <v>24300</v>
      </c>
    </row>
    <row r="72" spans="1:25" ht="22.5">
      <c r="A72" s="49"/>
      <c r="B72" s="116"/>
      <c r="C72" s="116"/>
      <c r="D72" s="20" t="s">
        <v>61</v>
      </c>
      <c r="E72" s="41" t="s">
        <v>150</v>
      </c>
      <c r="F72" s="19"/>
      <c r="G72" s="21">
        <v>1.7</v>
      </c>
      <c r="H72" s="21" t="s">
        <v>0</v>
      </c>
      <c r="I72" s="21">
        <v>1</v>
      </c>
      <c r="J72" s="21" t="s">
        <v>2</v>
      </c>
      <c r="K72" s="21" t="s">
        <v>252</v>
      </c>
      <c r="L72" s="21" t="s">
        <v>218</v>
      </c>
      <c r="M72" s="21" t="s">
        <v>0</v>
      </c>
      <c r="N72" s="60">
        <f t="shared" si="8"/>
        <v>9060</v>
      </c>
      <c r="O72" s="68">
        <v>15100</v>
      </c>
      <c r="P72" s="59">
        <v>120</v>
      </c>
      <c r="Q72" s="78">
        <f t="shared" si="7"/>
        <v>0</v>
      </c>
      <c r="R72" s="47">
        <v>6.15</v>
      </c>
      <c r="S72" s="99"/>
      <c r="T72" s="102">
        <f t="shared" si="9"/>
        <v>0</v>
      </c>
      <c r="U72" s="24"/>
      <c r="V72" s="25"/>
      <c r="W72" s="26"/>
      <c r="X72" s="25"/>
      <c r="Y72" s="106">
        <f t="shared" si="10"/>
        <v>55719</v>
      </c>
    </row>
    <row r="73" spans="1:25" ht="22.5">
      <c r="A73" s="49"/>
      <c r="B73" s="116"/>
      <c r="C73" s="116"/>
      <c r="D73" s="20" t="s">
        <v>62</v>
      </c>
      <c r="E73" s="41" t="s">
        <v>151</v>
      </c>
      <c r="F73" s="19"/>
      <c r="G73" s="21">
        <v>2</v>
      </c>
      <c r="H73" s="21" t="s">
        <v>0</v>
      </c>
      <c r="I73" s="21">
        <v>1</v>
      </c>
      <c r="J73" s="21" t="s">
        <v>2</v>
      </c>
      <c r="K73" s="21" t="s">
        <v>252</v>
      </c>
      <c r="L73" s="21" t="s">
        <v>218</v>
      </c>
      <c r="M73" s="21" t="s">
        <v>0</v>
      </c>
      <c r="N73" s="60">
        <f t="shared" si="8"/>
        <v>13875</v>
      </c>
      <c r="O73" s="68">
        <v>23125</v>
      </c>
      <c r="P73" s="59">
        <v>0</v>
      </c>
      <c r="Q73" s="78">
        <f t="shared" si="7"/>
        <v>0</v>
      </c>
      <c r="R73" s="47">
        <v>9.35</v>
      </c>
      <c r="S73" s="99"/>
      <c r="T73" s="102">
        <f t="shared" si="9"/>
        <v>0</v>
      </c>
      <c r="U73" s="24"/>
      <c r="V73" s="25"/>
      <c r="W73" s="26"/>
      <c r="X73" s="25"/>
      <c r="Y73" s="106">
        <f t="shared" si="10"/>
        <v>129731.25</v>
      </c>
    </row>
    <row r="74" spans="1:25" ht="22.5">
      <c r="A74" s="49"/>
      <c r="B74" s="116"/>
      <c r="C74" s="116"/>
      <c r="D74" s="20" t="s">
        <v>58</v>
      </c>
      <c r="E74" s="41" t="s">
        <v>148</v>
      </c>
      <c r="F74" s="19"/>
      <c r="G74" s="21">
        <v>4</v>
      </c>
      <c r="H74" s="21" t="s">
        <v>0</v>
      </c>
      <c r="I74" s="21">
        <v>1</v>
      </c>
      <c r="J74" s="21" t="s">
        <v>2</v>
      </c>
      <c r="K74" s="21" t="s">
        <v>252</v>
      </c>
      <c r="L74" s="21" t="s">
        <v>218</v>
      </c>
      <c r="M74" s="21" t="s">
        <v>0</v>
      </c>
      <c r="N74" s="60">
        <f t="shared" si="8"/>
        <v>1545</v>
      </c>
      <c r="O74" s="68">
        <v>2575</v>
      </c>
      <c r="P74" s="59">
        <v>120</v>
      </c>
      <c r="Q74" s="78">
        <f t="shared" si="7"/>
        <v>0</v>
      </c>
      <c r="R74" s="47">
        <v>7.2</v>
      </c>
      <c r="S74" s="99"/>
      <c r="T74" s="102">
        <f t="shared" si="9"/>
        <v>0</v>
      </c>
      <c r="U74" s="24"/>
      <c r="V74" s="25"/>
      <c r="W74" s="26"/>
      <c r="X74" s="25"/>
      <c r="Y74" s="106">
        <f t="shared" si="10"/>
        <v>11124</v>
      </c>
    </row>
    <row r="75" spans="1:25" ht="18" customHeight="1">
      <c r="A75" s="49"/>
      <c r="B75" s="116"/>
      <c r="C75" s="116"/>
      <c r="D75" s="20" t="s">
        <v>4</v>
      </c>
      <c r="E75" s="41" t="s">
        <v>91</v>
      </c>
      <c r="F75" s="19"/>
      <c r="G75" s="21">
        <v>20</v>
      </c>
      <c r="H75" s="21" t="s">
        <v>0</v>
      </c>
      <c r="I75" s="21">
        <v>1</v>
      </c>
      <c r="J75" s="21" t="s">
        <v>2</v>
      </c>
      <c r="K75" s="21" t="s">
        <v>252</v>
      </c>
      <c r="L75" s="21" t="s">
        <v>218</v>
      </c>
      <c r="M75" s="21" t="s">
        <v>0</v>
      </c>
      <c r="N75" s="60">
        <f t="shared" si="8"/>
        <v>12225</v>
      </c>
      <c r="O75" s="68">
        <v>20375</v>
      </c>
      <c r="P75" s="59"/>
      <c r="Q75" s="78">
        <v>94132.5</v>
      </c>
      <c r="R75" s="47">
        <v>4.62</v>
      </c>
      <c r="S75" s="99"/>
      <c r="T75" s="102">
        <f t="shared" si="9"/>
        <v>0</v>
      </c>
      <c r="U75" s="24"/>
      <c r="V75" s="25"/>
      <c r="W75" s="26"/>
      <c r="X75" s="25"/>
      <c r="Y75" s="106">
        <f t="shared" si="10"/>
        <v>56479.5</v>
      </c>
    </row>
    <row r="76" spans="1:25" ht="22.5" customHeight="1">
      <c r="A76" s="49"/>
      <c r="B76" s="116"/>
      <c r="C76" s="116"/>
      <c r="D76" s="70" t="s">
        <v>5</v>
      </c>
      <c r="E76" s="70" t="s">
        <v>92</v>
      </c>
      <c r="F76" s="81"/>
      <c r="G76" s="81">
        <v>2</v>
      </c>
      <c r="H76" s="81" t="s">
        <v>0</v>
      </c>
      <c r="I76" s="81">
        <v>1</v>
      </c>
      <c r="J76" s="81" t="s">
        <v>2</v>
      </c>
      <c r="K76" s="81" t="s">
        <v>252</v>
      </c>
      <c r="L76" s="81" t="s">
        <v>218</v>
      </c>
      <c r="M76" s="81" t="s">
        <v>0</v>
      </c>
      <c r="N76" s="60">
        <f t="shared" si="8"/>
        <v>4320</v>
      </c>
      <c r="O76" s="60">
        <v>7200</v>
      </c>
      <c r="P76" s="59">
        <v>720</v>
      </c>
      <c r="Q76" s="78">
        <f>T76*O76</f>
        <v>0</v>
      </c>
      <c r="R76" s="48">
        <v>6.38</v>
      </c>
      <c r="S76" s="99"/>
      <c r="T76" s="102">
        <f t="shared" si="9"/>
        <v>0</v>
      </c>
      <c r="U76" s="24"/>
      <c r="V76" s="25"/>
      <c r="W76" s="26"/>
      <c r="X76" s="25"/>
      <c r="Y76" s="106">
        <f t="shared" si="10"/>
        <v>27561.6</v>
      </c>
    </row>
    <row r="77" spans="1:25" ht="22.5">
      <c r="A77" s="49"/>
      <c r="B77" s="117"/>
      <c r="C77" s="117"/>
      <c r="D77" s="20" t="s">
        <v>63</v>
      </c>
      <c r="E77" s="41" t="s">
        <v>152</v>
      </c>
      <c r="F77" s="19"/>
      <c r="G77" s="21">
        <v>5</v>
      </c>
      <c r="H77" s="21" t="s">
        <v>0</v>
      </c>
      <c r="I77" s="21">
        <v>1</v>
      </c>
      <c r="J77" s="21" t="s">
        <v>2</v>
      </c>
      <c r="K77" s="21" t="s">
        <v>252</v>
      </c>
      <c r="L77" s="21" t="s">
        <v>218</v>
      </c>
      <c r="M77" s="21" t="s">
        <v>0</v>
      </c>
      <c r="N77" s="60">
        <f t="shared" si="8"/>
        <v>1500</v>
      </c>
      <c r="O77" s="68">
        <v>2500</v>
      </c>
      <c r="P77" s="59">
        <v>0</v>
      </c>
      <c r="Q77" s="78">
        <f>T77*O77</f>
        <v>0</v>
      </c>
      <c r="R77" s="47">
        <v>4.3</v>
      </c>
      <c r="S77" s="99"/>
      <c r="T77" s="102">
        <f t="shared" si="9"/>
        <v>0</v>
      </c>
      <c r="U77" s="24"/>
      <c r="V77" s="25"/>
      <c r="W77" s="26"/>
      <c r="X77" s="25"/>
      <c r="Y77" s="106">
        <f t="shared" si="10"/>
        <v>6450</v>
      </c>
    </row>
    <row r="78" spans="1:25" ht="22.5">
      <c r="A78" s="49"/>
      <c r="B78" s="115" t="s">
        <v>210</v>
      </c>
      <c r="C78" s="115" t="s">
        <v>211</v>
      </c>
      <c r="D78" s="20" t="s">
        <v>64</v>
      </c>
      <c r="E78" s="41" t="s">
        <v>173</v>
      </c>
      <c r="F78" s="19"/>
      <c r="G78" s="21">
        <v>2</v>
      </c>
      <c r="H78" s="21" t="s">
        <v>0</v>
      </c>
      <c r="I78" s="21">
        <v>1</v>
      </c>
      <c r="J78" s="21" t="s">
        <v>2</v>
      </c>
      <c r="K78" s="21" t="s">
        <v>252</v>
      </c>
      <c r="L78" s="21" t="s">
        <v>218</v>
      </c>
      <c r="M78" s="21" t="s">
        <v>0</v>
      </c>
      <c r="N78" s="60">
        <f t="shared" si="8"/>
        <v>1500</v>
      </c>
      <c r="O78" s="68">
        <v>2500</v>
      </c>
      <c r="P78" s="59">
        <v>0</v>
      </c>
      <c r="Q78" s="78">
        <f>T78*O78</f>
        <v>0</v>
      </c>
      <c r="R78" s="47">
        <v>6.35</v>
      </c>
      <c r="S78" s="99"/>
      <c r="T78" s="102">
        <f t="shared" si="9"/>
        <v>0</v>
      </c>
      <c r="U78" s="24"/>
      <c r="V78" s="25"/>
      <c r="W78" s="26"/>
      <c r="X78" s="25"/>
      <c r="Y78" s="106">
        <f t="shared" si="10"/>
        <v>9525</v>
      </c>
    </row>
    <row r="79" spans="1:25" ht="18.75" customHeight="1" thickBot="1">
      <c r="A79" s="49"/>
      <c r="B79" s="121"/>
      <c r="C79" s="121"/>
      <c r="D79" s="69" t="s">
        <v>65</v>
      </c>
      <c r="E79" s="80" t="s">
        <v>260</v>
      </c>
      <c r="F79" s="23"/>
      <c r="G79" s="23">
        <v>2</v>
      </c>
      <c r="H79" s="23" t="s">
        <v>66</v>
      </c>
      <c r="I79" s="23">
        <v>1</v>
      </c>
      <c r="J79" s="23" t="s">
        <v>2</v>
      </c>
      <c r="K79" s="21" t="s">
        <v>252</v>
      </c>
      <c r="L79" s="21" t="s">
        <v>218</v>
      </c>
      <c r="M79" s="21" t="s">
        <v>0</v>
      </c>
      <c r="N79" s="60">
        <f t="shared" si="8"/>
        <v>1500</v>
      </c>
      <c r="O79" s="68">
        <v>2500</v>
      </c>
      <c r="P79" s="61">
        <v>0</v>
      </c>
      <c r="Q79" s="78">
        <f>T79*O79</f>
        <v>0</v>
      </c>
      <c r="R79" s="48">
        <v>6.1</v>
      </c>
      <c r="S79" s="99"/>
      <c r="T79" s="102">
        <f t="shared" si="9"/>
        <v>0</v>
      </c>
      <c r="U79" s="24"/>
      <c r="V79" s="25"/>
      <c r="W79" s="26"/>
      <c r="X79" s="25"/>
      <c r="Y79" s="106">
        <f t="shared" si="10"/>
        <v>9150</v>
      </c>
    </row>
    <row r="80" spans="1:25" ht="15" customHeight="1" thickBot="1">
      <c r="A80" s="132" t="s">
        <v>190</v>
      </c>
      <c r="B80" s="133"/>
      <c r="C80" s="133"/>
      <c r="D80" s="133"/>
      <c r="E80" s="133"/>
      <c r="F80" s="133"/>
      <c r="G80" s="133"/>
      <c r="H80" s="133"/>
      <c r="I80" s="133"/>
      <c r="J80" s="133"/>
      <c r="K80" s="133"/>
      <c r="L80" s="133"/>
      <c r="M80" s="133"/>
      <c r="N80" s="108"/>
      <c r="O80" s="86"/>
      <c r="P80" s="83"/>
      <c r="Q80" s="83"/>
      <c r="R80" s="83"/>
      <c r="S80" s="100"/>
      <c r="T80" s="109"/>
      <c r="U80" s="27"/>
      <c r="Y80" s="106"/>
    </row>
    <row r="81" spans="1:25" ht="22.5">
      <c r="A81" s="49"/>
      <c r="B81" s="118" t="s">
        <v>67</v>
      </c>
      <c r="C81" s="118" t="s">
        <v>153</v>
      </c>
      <c r="D81" s="18" t="s">
        <v>226</v>
      </c>
      <c r="E81" s="18" t="s">
        <v>154</v>
      </c>
      <c r="F81" s="19"/>
      <c r="G81" s="19">
        <v>3</v>
      </c>
      <c r="H81" s="19" t="s">
        <v>0</v>
      </c>
      <c r="I81" s="19">
        <v>1</v>
      </c>
      <c r="J81" s="19" t="s">
        <v>2</v>
      </c>
      <c r="K81" s="21" t="s">
        <v>252</v>
      </c>
      <c r="L81" s="21" t="s">
        <v>218</v>
      </c>
      <c r="M81" s="21" t="s">
        <v>0</v>
      </c>
      <c r="N81" s="60">
        <f t="shared" si="8"/>
        <v>8100</v>
      </c>
      <c r="O81" s="64">
        <f>P81*5</f>
        <v>13500</v>
      </c>
      <c r="P81" s="60">
        <v>2700</v>
      </c>
      <c r="Q81" s="78">
        <f aca="true" t="shared" si="11" ref="Q81:Q106">T81*O81</f>
        <v>0</v>
      </c>
      <c r="R81" s="46">
        <v>6.655</v>
      </c>
      <c r="S81" s="99"/>
      <c r="T81" s="102">
        <f t="shared" si="9"/>
        <v>0</v>
      </c>
      <c r="U81" s="16">
        <v>6.05</v>
      </c>
      <c r="V81" s="17"/>
      <c r="W81" s="5">
        <v>5.34</v>
      </c>
      <c r="X81" s="15">
        <v>5.79</v>
      </c>
      <c r="Y81" s="106">
        <f t="shared" si="10"/>
        <v>53905.5</v>
      </c>
    </row>
    <row r="82" spans="1:25" ht="22.5">
      <c r="A82" s="49"/>
      <c r="B82" s="116"/>
      <c r="C82" s="116"/>
      <c r="D82" s="20" t="s">
        <v>68</v>
      </c>
      <c r="E82" s="20" t="s">
        <v>174</v>
      </c>
      <c r="F82" s="21"/>
      <c r="G82" s="21">
        <v>2.5</v>
      </c>
      <c r="H82" s="21" t="s">
        <v>0</v>
      </c>
      <c r="I82" s="21">
        <v>10</v>
      </c>
      <c r="J82" s="21" t="s">
        <v>2</v>
      </c>
      <c r="K82" s="21" t="s">
        <v>252</v>
      </c>
      <c r="L82" s="21" t="s">
        <v>218</v>
      </c>
      <c r="M82" s="21" t="s">
        <v>0</v>
      </c>
      <c r="N82" s="60">
        <f t="shared" si="8"/>
        <v>4230</v>
      </c>
      <c r="O82" s="64">
        <f>P82*5</f>
        <v>7050</v>
      </c>
      <c r="P82" s="59">
        <v>1410</v>
      </c>
      <c r="Q82" s="78">
        <f t="shared" si="11"/>
        <v>0</v>
      </c>
      <c r="R82" s="46">
        <v>4.598</v>
      </c>
      <c r="S82" s="99"/>
      <c r="T82" s="102">
        <f t="shared" si="9"/>
        <v>0</v>
      </c>
      <c r="U82" s="16">
        <v>4.18</v>
      </c>
      <c r="V82" s="17"/>
      <c r="W82" s="5"/>
      <c r="X82" s="15">
        <v>4.05</v>
      </c>
      <c r="Y82" s="106">
        <f t="shared" si="10"/>
        <v>19449.54</v>
      </c>
    </row>
    <row r="83" spans="1:25" ht="22.5">
      <c r="A83" s="49"/>
      <c r="B83" s="116"/>
      <c r="C83" s="116"/>
      <c r="D83" s="20" t="s">
        <v>256</v>
      </c>
      <c r="E83" s="20" t="s">
        <v>175</v>
      </c>
      <c r="F83" s="21"/>
      <c r="G83" s="21">
        <v>2.5</v>
      </c>
      <c r="H83" s="21" t="s">
        <v>0</v>
      </c>
      <c r="I83" s="21">
        <v>10</v>
      </c>
      <c r="J83" s="21" t="s">
        <v>2</v>
      </c>
      <c r="K83" s="21" t="s">
        <v>252</v>
      </c>
      <c r="L83" s="21" t="s">
        <v>218</v>
      </c>
      <c r="M83" s="21" t="s">
        <v>0</v>
      </c>
      <c r="N83" s="60">
        <f t="shared" si="8"/>
        <v>450</v>
      </c>
      <c r="O83" s="64">
        <f>P83*5</f>
        <v>750</v>
      </c>
      <c r="P83" s="59">
        <v>150</v>
      </c>
      <c r="Q83" s="78">
        <f t="shared" si="11"/>
        <v>0</v>
      </c>
      <c r="R83" s="46">
        <v>4.29</v>
      </c>
      <c r="S83" s="99"/>
      <c r="T83" s="102">
        <f t="shared" si="9"/>
        <v>0</v>
      </c>
      <c r="U83" s="16"/>
      <c r="V83" s="17"/>
      <c r="W83" s="5"/>
      <c r="X83" s="15">
        <v>3.9</v>
      </c>
      <c r="Y83" s="106">
        <f t="shared" si="10"/>
        <v>1930.5</v>
      </c>
    </row>
    <row r="84" spans="1:25" ht="16.5" customHeight="1">
      <c r="A84" s="49"/>
      <c r="B84" s="116"/>
      <c r="C84" s="116"/>
      <c r="D84" s="20" t="s">
        <v>69</v>
      </c>
      <c r="E84" s="20" t="s">
        <v>155</v>
      </c>
      <c r="F84" s="21"/>
      <c r="G84" s="21">
        <v>1</v>
      </c>
      <c r="H84" s="21" t="s">
        <v>0</v>
      </c>
      <c r="I84" s="21">
        <v>1</v>
      </c>
      <c r="J84" s="21" t="s">
        <v>2</v>
      </c>
      <c r="K84" s="21" t="s">
        <v>252</v>
      </c>
      <c r="L84" s="21" t="s">
        <v>218</v>
      </c>
      <c r="M84" s="21" t="s">
        <v>0</v>
      </c>
      <c r="N84" s="60">
        <f t="shared" si="8"/>
        <v>45</v>
      </c>
      <c r="O84" s="64">
        <f>P84*5</f>
        <v>75</v>
      </c>
      <c r="P84" s="59">
        <v>15</v>
      </c>
      <c r="Q84" s="78">
        <f t="shared" si="11"/>
        <v>0</v>
      </c>
      <c r="R84" s="46">
        <v>5.94</v>
      </c>
      <c r="S84" s="99"/>
      <c r="T84" s="102">
        <f t="shared" si="9"/>
        <v>0</v>
      </c>
      <c r="U84" s="16"/>
      <c r="V84" s="17"/>
      <c r="W84" s="5"/>
      <c r="X84" s="15">
        <v>5.4</v>
      </c>
      <c r="Y84" s="106">
        <f t="shared" si="10"/>
        <v>267.3</v>
      </c>
    </row>
    <row r="85" spans="1:25" ht="15" customHeight="1">
      <c r="A85" s="49"/>
      <c r="B85" s="116"/>
      <c r="C85" s="116"/>
      <c r="D85" s="70" t="s">
        <v>70</v>
      </c>
      <c r="E85" s="45" t="s">
        <v>220</v>
      </c>
      <c r="F85" s="53"/>
      <c r="G85" s="21">
        <v>3</v>
      </c>
      <c r="H85" s="21" t="s">
        <v>0</v>
      </c>
      <c r="I85" s="21">
        <v>1</v>
      </c>
      <c r="J85" s="21" t="s">
        <v>2</v>
      </c>
      <c r="K85" s="21" t="s">
        <v>252</v>
      </c>
      <c r="L85" s="21" t="s">
        <v>218</v>
      </c>
      <c r="M85" s="21" t="s">
        <v>0</v>
      </c>
      <c r="N85" s="60">
        <f t="shared" si="8"/>
        <v>1500</v>
      </c>
      <c r="O85" s="68">
        <v>2500</v>
      </c>
      <c r="P85" s="59">
        <v>0</v>
      </c>
      <c r="Q85" s="78">
        <f t="shared" si="11"/>
        <v>0</v>
      </c>
      <c r="R85" s="46">
        <v>8.5</v>
      </c>
      <c r="S85" s="99"/>
      <c r="T85" s="102">
        <f t="shared" si="9"/>
        <v>0</v>
      </c>
      <c r="U85" s="16"/>
      <c r="V85" s="17"/>
      <c r="W85" s="5"/>
      <c r="X85" s="15"/>
      <c r="Y85" s="106">
        <f t="shared" si="10"/>
        <v>12750</v>
      </c>
    </row>
    <row r="86" spans="1:25" ht="22.5">
      <c r="A86" s="49"/>
      <c r="B86" s="116"/>
      <c r="C86" s="116"/>
      <c r="D86" s="20" t="s">
        <v>255</v>
      </c>
      <c r="E86" s="20" t="s">
        <v>257</v>
      </c>
      <c r="F86" s="34"/>
      <c r="G86" s="34">
        <v>0.8</v>
      </c>
      <c r="H86" s="21" t="s">
        <v>0</v>
      </c>
      <c r="I86" s="21">
        <v>3.2</v>
      </c>
      <c r="J86" s="21" t="s">
        <v>0</v>
      </c>
      <c r="K86" s="21" t="s">
        <v>252</v>
      </c>
      <c r="L86" s="21" t="s">
        <v>218</v>
      </c>
      <c r="M86" s="21" t="s">
        <v>0</v>
      </c>
      <c r="N86" s="60">
        <f t="shared" si="8"/>
        <v>2250</v>
      </c>
      <c r="O86" s="68">
        <f aca="true" t="shared" si="12" ref="O86:O106">P86*5</f>
        <v>3750</v>
      </c>
      <c r="P86" s="59">
        <v>750</v>
      </c>
      <c r="Q86" s="78">
        <f t="shared" si="11"/>
        <v>0</v>
      </c>
      <c r="R86" s="46">
        <v>5.803</v>
      </c>
      <c r="S86" s="99"/>
      <c r="T86" s="102">
        <f t="shared" si="9"/>
        <v>0</v>
      </c>
      <c r="U86" s="16"/>
      <c r="V86" s="17"/>
      <c r="W86" s="5">
        <v>5.03</v>
      </c>
      <c r="X86" s="15"/>
      <c r="Y86" s="106">
        <f t="shared" si="10"/>
        <v>13056.75</v>
      </c>
    </row>
    <row r="87" spans="1:25" ht="17.25" customHeight="1">
      <c r="A87" s="49"/>
      <c r="B87" s="115" t="s">
        <v>71</v>
      </c>
      <c r="C87" s="115" t="s">
        <v>165</v>
      </c>
      <c r="D87" s="20" t="s">
        <v>177</v>
      </c>
      <c r="E87" s="20" t="s">
        <v>176</v>
      </c>
      <c r="F87" s="34"/>
      <c r="G87" s="34">
        <v>2</v>
      </c>
      <c r="H87" s="21" t="s">
        <v>0</v>
      </c>
      <c r="I87" s="21">
        <v>1</v>
      </c>
      <c r="J87" s="21" t="s">
        <v>2</v>
      </c>
      <c r="K87" s="21" t="s">
        <v>253</v>
      </c>
      <c r="L87" s="21" t="s">
        <v>218</v>
      </c>
      <c r="M87" s="21" t="s">
        <v>0</v>
      </c>
      <c r="N87" s="60">
        <f t="shared" si="8"/>
        <v>825</v>
      </c>
      <c r="O87" s="68">
        <f t="shared" si="12"/>
        <v>1375</v>
      </c>
      <c r="P87" s="59">
        <v>275</v>
      </c>
      <c r="Q87" s="78">
        <f t="shared" si="11"/>
        <v>0</v>
      </c>
      <c r="R87" s="46">
        <v>12</v>
      </c>
      <c r="S87" s="99"/>
      <c r="T87" s="102">
        <f t="shared" si="9"/>
        <v>0</v>
      </c>
      <c r="U87" s="16"/>
      <c r="V87" s="17"/>
      <c r="W87" s="5"/>
      <c r="X87" s="15"/>
      <c r="Y87" s="106">
        <f t="shared" si="10"/>
        <v>9900</v>
      </c>
    </row>
    <row r="88" spans="1:25" ht="22.5">
      <c r="A88" s="49"/>
      <c r="B88" s="116"/>
      <c r="C88" s="116"/>
      <c r="D88" s="20" t="s">
        <v>72</v>
      </c>
      <c r="E88" s="20" t="s">
        <v>156</v>
      </c>
      <c r="F88" s="21"/>
      <c r="G88" s="21">
        <v>1</v>
      </c>
      <c r="H88" s="21" t="s">
        <v>1</v>
      </c>
      <c r="I88" s="21">
        <v>1</v>
      </c>
      <c r="J88" s="21" t="s">
        <v>2</v>
      </c>
      <c r="K88" s="21" t="s">
        <v>252</v>
      </c>
      <c r="L88" s="21" t="s">
        <v>218</v>
      </c>
      <c r="M88" s="21" t="s">
        <v>0</v>
      </c>
      <c r="N88" s="60">
        <f t="shared" si="8"/>
        <v>3165</v>
      </c>
      <c r="O88" s="68">
        <f t="shared" si="12"/>
        <v>5275</v>
      </c>
      <c r="P88" s="59">
        <v>1055</v>
      </c>
      <c r="Q88" s="78">
        <f t="shared" si="11"/>
        <v>0</v>
      </c>
      <c r="R88" s="46">
        <v>6.215</v>
      </c>
      <c r="S88" s="99"/>
      <c r="T88" s="102">
        <f t="shared" si="9"/>
        <v>0</v>
      </c>
      <c r="U88" s="16">
        <v>5.65</v>
      </c>
      <c r="V88" s="17"/>
      <c r="W88" s="5">
        <v>5.03</v>
      </c>
      <c r="X88" s="15"/>
      <c r="Y88" s="106">
        <f t="shared" si="10"/>
        <v>19670.475</v>
      </c>
    </row>
    <row r="89" spans="1:25" ht="16.5" customHeight="1">
      <c r="A89" s="49"/>
      <c r="B89" s="116"/>
      <c r="C89" s="116"/>
      <c r="D89" s="20" t="s">
        <v>73</v>
      </c>
      <c r="E89" s="45" t="s">
        <v>164</v>
      </c>
      <c r="F89" s="53"/>
      <c r="G89" s="21">
        <v>2.5</v>
      </c>
      <c r="H89" s="21" t="s">
        <v>0</v>
      </c>
      <c r="I89" s="21">
        <v>1</v>
      </c>
      <c r="J89" s="21" t="s">
        <v>2</v>
      </c>
      <c r="K89" s="21" t="s">
        <v>252</v>
      </c>
      <c r="L89" s="21" t="s">
        <v>218</v>
      </c>
      <c r="M89" s="21" t="s">
        <v>0</v>
      </c>
      <c r="N89" s="60">
        <f t="shared" si="8"/>
        <v>1500</v>
      </c>
      <c r="O89" s="68">
        <v>2500</v>
      </c>
      <c r="P89" s="59">
        <v>0</v>
      </c>
      <c r="Q89" s="78">
        <f t="shared" si="11"/>
        <v>0</v>
      </c>
      <c r="R89" s="46">
        <v>8.054</v>
      </c>
      <c r="S89" s="99"/>
      <c r="T89" s="102">
        <f t="shared" si="9"/>
        <v>0</v>
      </c>
      <c r="U89" s="16"/>
      <c r="V89" s="17"/>
      <c r="W89" s="5"/>
      <c r="X89" s="15"/>
      <c r="Y89" s="106">
        <f t="shared" si="10"/>
        <v>12081</v>
      </c>
    </row>
    <row r="90" spans="1:25" ht="18.75" customHeight="1">
      <c r="A90" s="49"/>
      <c r="B90" s="117"/>
      <c r="C90" s="117"/>
      <c r="D90" s="20" t="s">
        <v>74</v>
      </c>
      <c r="E90" s="20" t="s">
        <v>157</v>
      </c>
      <c r="F90" s="21"/>
      <c r="G90" s="21">
        <v>3</v>
      </c>
      <c r="H90" s="21" t="s">
        <v>0</v>
      </c>
      <c r="I90" s="21">
        <v>1</v>
      </c>
      <c r="J90" s="21" t="s">
        <v>2</v>
      </c>
      <c r="K90" s="21" t="s">
        <v>252</v>
      </c>
      <c r="L90" s="21" t="s">
        <v>218</v>
      </c>
      <c r="M90" s="21" t="s">
        <v>0</v>
      </c>
      <c r="N90" s="60">
        <f t="shared" si="8"/>
        <v>1500</v>
      </c>
      <c r="O90" s="68">
        <v>2500</v>
      </c>
      <c r="P90" s="59">
        <v>0</v>
      </c>
      <c r="Q90" s="78">
        <f t="shared" si="11"/>
        <v>0</v>
      </c>
      <c r="R90" s="46">
        <v>7.55</v>
      </c>
      <c r="S90" s="99"/>
      <c r="T90" s="102">
        <f t="shared" si="9"/>
        <v>0</v>
      </c>
      <c r="U90" s="16"/>
      <c r="V90" s="17"/>
      <c r="W90" s="5"/>
      <c r="X90" s="15"/>
      <c r="Y90" s="106">
        <f t="shared" si="10"/>
        <v>11325</v>
      </c>
    </row>
    <row r="91" spans="1:25" ht="45">
      <c r="A91" s="49"/>
      <c r="B91" s="115" t="s">
        <v>75</v>
      </c>
      <c r="C91" s="115" t="s">
        <v>166</v>
      </c>
      <c r="D91" s="20" t="s">
        <v>76</v>
      </c>
      <c r="E91" s="20" t="s">
        <v>178</v>
      </c>
      <c r="F91" s="35"/>
      <c r="G91" s="35">
        <v>7.5</v>
      </c>
      <c r="H91" s="21" t="s">
        <v>0</v>
      </c>
      <c r="I91" s="21">
        <v>1</v>
      </c>
      <c r="J91" s="21" t="s">
        <v>2</v>
      </c>
      <c r="K91" s="21" t="s">
        <v>252</v>
      </c>
      <c r="L91" s="21" t="s">
        <v>218</v>
      </c>
      <c r="M91" s="21" t="s">
        <v>0</v>
      </c>
      <c r="N91" s="60">
        <f t="shared" si="8"/>
        <v>46500</v>
      </c>
      <c r="O91" s="68">
        <f t="shared" si="12"/>
        <v>77500</v>
      </c>
      <c r="P91" s="59">
        <v>15500</v>
      </c>
      <c r="Q91" s="78">
        <f t="shared" si="11"/>
        <v>0</v>
      </c>
      <c r="R91" s="46">
        <v>5.445</v>
      </c>
      <c r="S91" s="99"/>
      <c r="T91" s="102">
        <f t="shared" si="9"/>
        <v>0</v>
      </c>
      <c r="U91" s="16">
        <v>4.95</v>
      </c>
      <c r="V91" s="17"/>
      <c r="W91" s="5"/>
      <c r="X91" s="15">
        <v>4.95</v>
      </c>
      <c r="Y91" s="106">
        <f t="shared" si="10"/>
        <v>253192.5</v>
      </c>
    </row>
    <row r="92" spans="1:25" ht="11.25" customHeight="1">
      <c r="A92" s="49"/>
      <c r="B92" s="116"/>
      <c r="C92" s="116"/>
      <c r="D92" s="20" t="s">
        <v>77</v>
      </c>
      <c r="E92" s="20" t="s">
        <v>158</v>
      </c>
      <c r="F92" s="21"/>
      <c r="G92" s="21">
        <v>1</v>
      </c>
      <c r="H92" s="21" t="s">
        <v>0</v>
      </c>
      <c r="I92" s="21">
        <v>1</v>
      </c>
      <c r="J92" s="21" t="s">
        <v>2</v>
      </c>
      <c r="K92" s="21" t="s">
        <v>252</v>
      </c>
      <c r="L92" s="21" t="s">
        <v>218</v>
      </c>
      <c r="M92" s="21" t="s">
        <v>0</v>
      </c>
      <c r="N92" s="60">
        <f t="shared" si="8"/>
        <v>1350</v>
      </c>
      <c r="O92" s="68">
        <f t="shared" si="12"/>
        <v>2250</v>
      </c>
      <c r="P92" s="59">
        <v>450</v>
      </c>
      <c r="Q92" s="78">
        <f t="shared" si="11"/>
        <v>0</v>
      </c>
      <c r="R92" s="46">
        <v>5.28</v>
      </c>
      <c r="S92" s="99"/>
      <c r="T92" s="102">
        <f t="shared" si="9"/>
        <v>0</v>
      </c>
      <c r="U92" s="16"/>
      <c r="V92" s="17"/>
      <c r="W92" s="5"/>
      <c r="X92" s="15">
        <v>4.8</v>
      </c>
      <c r="Y92" s="106">
        <f t="shared" si="10"/>
        <v>7128</v>
      </c>
    </row>
    <row r="93" spans="1:25" ht="11.25" customHeight="1">
      <c r="A93" s="49"/>
      <c r="B93" s="117"/>
      <c r="C93" s="117"/>
      <c r="D93" s="20" t="s">
        <v>78</v>
      </c>
      <c r="E93" s="20" t="s">
        <v>159</v>
      </c>
      <c r="F93" s="34"/>
      <c r="G93" s="34">
        <v>7.5</v>
      </c>
      <c r="H93" s="21" t="s">
        <v>0</v>
      </c>
      <c r="I93" s="21">
        <v>1</v>
      </c>
      <c r="J93" s="21" t="s">
        <v>2</v>
      </c>
      <c r="K93" s="21" t="s">
        <v>252</v>
      </c>
      <c r="L93" s="21" t="s">
        <v>218</v>
      </c>
      <c r="M93" s="21" t="s">
        <v>0</v>
      </c>
      <c r="N93" s="60">
        <f t="shared" si="8"/>
        <v>900</v>
      </c>
      <c r="O93" s="68">
        <f t="shared" si="12"/>
        <v>1500</v>
      </c>
      <c r="P93" s="59">
        <v>300</v>
      </c>
      <c r="Q93" s="78">
        <f t="shared" si="11"/>
        <v>0</v>
      </c>
      <c r="R93" s="46">
        <v>5.445</v>
      </c>
      <c r="S93" s="99"/>
      <c r="T93" s="102">
        <f t="shared" si="9"/>
        <v>0</v>
      </c>
      <c r="U93" s="16"/>
      <c r="V93" s="17"/>
      <c r="W93" s="5">
        <v>4.95</v>
      </c>
      <c r="X93" s="15"/>
      <c r="Y93" s="106">
        <f t="shared" si="10"/>
        <v>4900.5</v>
      </c>
    </row>
    <row r="94" spans="1:25" ht="11.25">
      <c r="A94" s="49"/>
      <c r="B94" s="115" t="s">
        <v>79</v>
      </c>
      <c r="C94" s="115" t="s">
        <v>79</v>
      </c>
      <c r="D94" s="20" t="s">
        <v>249</v>
      </c>
      <c r="E94" s="45" t="s">
        <v>250</v>
      </c>
      <c r="F94" s="55"/>
      <c r="G94" s="34">
        <v>3</v>
      </c>
      <c r="H94" s="21" t="s">
        <v>0</v>
      </c>
      <c r="I94" s="21">
        <v>1</v>
      </c>
      <c r="J94" s="21" t="s">
        <v>2</v>
      </c>
      <c r="K94" s="21" t="s">
        <v>252</v>
      </c>
      <c r="L94" s="21" t="s">
        <v>218</v>
      </c>
      <c r="M94" s="21" t="s">
        <v>0</v>
      </c>
      <c r="N94" s="60">
        <f t="shared" si="8"/>
        <v>276</v>
      </c>
      <c r="O94" s="68">
        <f t="shared" si="12"/>
        <v>460</v>
      </c>
      <c r="P94" s="59">
        <v>92</v>
      </c>
      <c r="Q94" s="78">
        <f t="shared" si="11"/>
        <v>0</v>
      </c>
      <c r="R94" s="46">
        <v>25</v>
      </c>
      <c r="S94" s="99"/>
      <c r="T94" s="102">
        <f t="shared" si="9"/>
        <v>0</v>
      </c>
      <c r="U94" s="16"/>
      <c r="V94" s="17"/>
      <c r="W94" s="5"/>
      <c r="X94" s="15">
        <v>14</v>
      </c>
      <c r="Y94" s="106">
        <f t="shared" si="10"/>
        <v>6900</v>
      </c>
    </row>
    <row r="95" spans="1:25" ht="11.25" customHeight="1">
      <c r="A95" s="49"/>
      <c r="B95" s="116"/>
      <c r="C95" s="116"/>
      <c r="D95" s="20" t="s">
        <v>230</v>
      </c>
      <c r="E95" s="20" t="s">
        <v>179</v>
      </c>
      <c r="F95" s="21"/>
      <c r="G95" s="21">
        <v>2.5</v>
      </c>
      <c r="H95" s="21" t="s">
        <v>0</v>
      </c>
      <c r="I95" s="21">
        <v>1</v>
      </c>
      <c r="J95" s="21" t="s">
        <v>2</v>
      </c>
      <c r="K95" s="21" t="s">
        <v>252</v>
      </c>
      <c r="L95" s="21" t="s">
        <v>218</v>
      </c>
      <c r="M95" s="21" t="s">
        <v>0</v>
      </c>
      <c r="N95" s="60">
        <f t="shared" si="8"/>
        <v>1500</v>
      </c>
      <c r="O95" s="68">
        <v>2500</v>
      </c>
      <c r="P95" s="59">
        <v>0</v>
      </c>
      <c r="Q95" s="78">
        <f t="shared" si="11"/>
        <v>0</v>
      </c>
      <c r="R95" s="46">
        <v>21</v>
      </c>
      <c r="S95" s="99"/>
      <c r="T95" s="102">
        <f t="shared" si="9"/>
        <v>0</v>
      </c>
      <c r="U95" s="16"/>
      <c r="V95" s="17"/>
      <c r="W95" s="5"/>
      <c r="X95" s="15"/>
      <c r="Y95" s="106">
        <f t="shared" si="10"/>
        <v>31500</v>
      </c>
    </row>
    <row r="96" spans="1:25" ht="15" customHeight="1">
      <c r="A96" s="49"/>
      <c r="B96" s="67" t="s">
        <v>80</v>
      </c>
      <c r="C96" s="67" t="s">
        <v>167</v>
      </c>
      <c r="D96" s="20" t="s">
        <v>221</v>
      </c>
      <c r="E96" s="70" t="s">
        <v>227</v>
      </c>
      <c r="F96" s="21"/>
      <c r="G96" s="21">
        <v>8</v>
      </c>
      <c r="H96" s="21" t="s">
        <v>0</v>
      </c>
      <c r="I96" s="21">
        <v>1</v>
      </c>
      <c r="J96" s="21" t="s">
        <v>2</v>
      </c>
      <c r="K96" s="21" t="s">
        <v>252</v>
      </c>
      <c r="L96" s="21" t="s">
        <v>218</v>
      </c>
      <c r="M96" s="21" t="s">
        <v>0</v>
      </c>
      <c r="N96" s="60">
        <f t="shared" si="8"/>
        <v>2280</v>
      </c>
      <c r="O96" s="68">
        <f t="shared" si="12"/>
        <v>3800</v>
      </c>
      <c r="P96" s="59">
        <v>760</v>
      </c>
      <c r="Q96" s="78">
        <f t="shared" si="11"/>
        <v>0</v>
      </c>
      <c r="R96" s="46">
        <v>10.615</v>
      </c>
      <c r="S96" s="99"/>
      <c r="T96" s="102">
        <f t="shared" si="9"/>
        <v>0</v>
      </c>
      <c r="U96" s="16">
        <v>8.58</v>
      </c>
      <c r="V96" s="17"/>
      <c r="W96" s="5"/>
      <c r="X96" s="15">
        <v>9.65</v>
      </c>
      <c r="Y96" s="106">
        <f t="shared" si="10"/>
        <v>24202.2</v>
      </c>
    </row>
    <row r="97" spans="1:25" ht="11.25">
      <c r="A97" s="49"/>
      <c r="B97" s="115" t="s">
        <v>81</v>
      </c>
      <c r="C97" s="115" t="s">
        <v>81</v>
      </c>
      <c r="D97" s="20" t="s">
        <v>82</v>
      </c>
      <c r="E97" s="20" t="s">
        <v>231</v>
      </c>
      <c r="F97" s="34"/>
      <c r="G97" s="34">
        <v>4.5</v>
      </c>
      <c r="H97" s="21" t="s">
        <v>0</v>
      </c>
      <c r="I97" s="21">
        <v>1</v>
      </c>
      <c r="J97" s="21" t="s">
        <v>2</v>
      </c>
      <c r="K97" s="21" t="s">
        <v>252</v>
      </c>
      <c r="L97" s="21" t="s">
        <v>218</v>
      </c>
      <c r="M97" s="21" t="s">
        <v>0</v>
      </c>
      <c r="N97" s="60">
        <f t="shared" si="8"/>
        <v>2700</v>
      </c>
      <c r="O97" s="68">
        <f t="shared" si="12"/>
        <v>4500</v>
      </c>
      <c r="P97" s="59">
        <v>900</v>
      </c>
      <c r="Q97" s="78">
        <f t="shared" si="11"/>
        <v>0</v>
      </c>
      <c r="R97" s="46">
        <v>11.1</v>
      </c>
      <c r="S97" s="99"/>
      <c r="T97" s="102">
        <f t="shared" si="9"/>
        <v>0</v>
      </c>
      <c r="U97" s="16"/>
      <c r="V97" s="17"/>
      <c r="W97" s="5">
        <v>6.3</v>
      </c>
      <c r="X97" s="15">
        <v>6.2</v>
      </c>
      <c r="Y97" s="106">
        <f t="shared" si="10"/>
        <v>29970</v>
      </c>
    </row>
    <row r="98" spans="1:25" ht="11.25" customHeight="1">
      <c r="A98" s="49"/>
      <c r="B98" s="117"/>
      <c r="C98" s="117"/>
      <c r="D98" s="20" t="s">
        <v>83</v>
      </c>
      <c r="E98" s="20" t="s">
        <v>81</v>
      </c>
      <c r="F98" s="34"/>
      <c r="G98" s="34">
        <v>4.5</v>
      </c>
      <c r="H98" s="21" t="s">
        <v>0</v>
      </c>
      <c r="I98" s="21">
        <v>1</v>
      </c>
      <c r="J98" s="21" t="s">
        <v>2</v>
      </c>
      <c r="K98" s="21" t="s">
        <v>252</v>
      </c>
      <c r="L98" s="21" t="s">
        <v>218</v>
      </c>
      <c r="M98" s="21" t="s">
        <v>0</v>
      </c>
      <c r="N98" s="60">
        <f t="shared" si="8"/>
        <v>1500</v>
      </c>
      <c r="O98" s="68">
        <v>2500</v>
      </c>
      <c r="P98" s="59">
        <v>0</v>
      </c>
      <c r="Q98" s="78">
        <f t="shared" si="11"/>
        <v>0</v>
      </c>
      <c r="R98" s="46">
        <v>9.45</v>
      </c>
      <c r="S98" s="99"/>
      <c r="T98" s="102">
        <f t="shared" si="9"/>
        <v>0</v>
      </c>
      <c r="U98" s="16"/>
      <c r="V98" s="17"/>
      <c r="W98" s="5"/>
      <c r="X98" s="15"/>
      <c r="Y98" s="106">
        <f t="shared" si="10"/>
        <v>14174.999999999998</v>
      </c>
    </row>
    <row r="99" spans="1:25" ht="11.25" customHeight="1">
      <c r="A99" s="49"/>
      <c r="B99" s="138" t="s">
        <v>212</v>
      </c>
      <c r="C99" s="138" t="s">
        <v>213</v>
      </c>
      <c r="D99" s="70" t="s">
        <v>258</v>
      </c>
      <c r="E99" s="70" t="s">
        <v>254</v>
      </c>
      <c r="F99" s="21" t="s">
        <v>222</v>
      </c>
      <c r="G99" s="71">
        <v>0.1</v>
      </c>
      <c r="H99" s="21" t="s">
        <v>0</v>
      </c>
      <c r="I99" s="21">
        <v>30</v>
      </c>
      <c r="J99" s="21" t="s">
        <v>2</v>
      </c>
      <c r="K99" s="21" t="s">
        <v>252</v>
      </c>
      <c r="L99" s="21" t="s">
        <v>218</v>
      </c>
      <c r="M99" s="21" t="s">
        <v>0</v>
      </c>
      <c r="N99" s="60">
        <f t="shared" si="8"/>
        <v>1500</v>
      </c>
      <c r="O99" s="68">
        <v>2500</v>
      </c>
      <c r="P99" s="59">
        <v>0</v>
      </c>
      <c r="Q99" s="78">
        <f t="shared" si="11"/>
        <v>0</v>
      </c>
      <c r="R99" s="46">
        <v>4.9</v>
      </c>
      <c r="S99" s="99"/>
      <c r="T99" s="102">
        <f t="shared" si="9"/>
        <v>0</v>
      </c>
      <c r="U99" s="16"/>
      <c r="V99" s="17"/>
      <c r="W99" s="5"/>
      <c r="X99" s="15"/>
      <c r="Y99" s="106">
        <f t="shared" si="10"/>
        <v>7350.000000000001</v>
      </c>
    </row>
    <row r="100" spans="1:25" ht="11.25" customHeight="1">
      <c r="A100" s="49"/>
      <c r="B100" s="139"/>
      <c r="C100" s="139"/>
      <c r="D100" s="70" t="s">
        <v>259</v>
      </c>
      <c r="E100" s="70" t="s">
        <v>214</v>
      </c>
      <c r="F100" s="21" t="s">
        <v>223</v>
      </c>
      <c r="G100" s="71">
        <v>0.72</v>
      </c>
      <c r="H100" s="21" t="s">
        <v>0</v>
      </c>
      <c r="I100" s="21">
        <v>6</v>
      </c>
      <c r="J100" s="21" t="s">
        <v>2</v>
      </c>
      <c r="K100" s="21" t="s">
        <v>252</v>
      </c>
      <c r="L100" s="21" t="s">
        <v>218</v>
      </c>
      <c r="M100" s="21" t="s">
        <v>0</v>
      </c>
      <c r="N100" s="60">
        <f t="shared" si="8"/>
        <v>4050</v>
      </c>
      <c r="O100" s="68">
        <f t="shared" si="12"/>
        <v>6750</v>
      </c>
      <c r="P100" s="59">
        <v>1350</v>
      </c>
      <c r="Q100" s="78">
        <f t="shared" si="11"/>
        <v>0</v>
      </c>
      <c r="R100" s="46">
        <v>4.55</v>
      </c>
      <c r="S100" s="99"/>
      <c r="T100" s="102">
        <f t="shared" si="9"/>
        <v>0</v>
      </c>
      <c r="U100" s="16"/>
      <c r="V100" s="17"/>
      <c r="W100" s="5"/>
      <c r="X100" s="15"/>
      <c r="Y100" s="106">
        <f t="shared" si="10"/>
        <v>18427.5</v>
      </c>
    </row>
    <row r="101" spans="1:25" ht="11.25">
      <c r="A101" s="49"/>
      <c r="B101" s="138" t="s">
        <v>84</v>
      </c>
      <c r="C101" s="138" t="s">
        <v>168</v>
      </c>
      <c r="D101" s="143" t="s">
        <v>232</v>
      </c>
      <c r="E101" s="113" t="s">
        <v>261</v>
      </c>
      <c r="F101" s="21" t="s">
        <v>222</v>
      </c>
      <c r="G101" s="71">
        <v>0.1</v>
      </c>
      <c r="H101" s="21" t="s">
        <v>0</v>
      </c>
      <c r="I101" s="21">
        <v>30</v>
      </c>
      <c r="J101" s="21" t="s">
        <v>2</v>
      </c>
      <c r="K101" s="21" t="s">
        <v>252</v>
      </c>
      <c r="L101" s="21" t="s">
        <v>218</v>
      </c>
      <c r="M101" s="21" t="s">
        <v>0</v>
      </c>
      <c r="N101" s="60">
        <f t="shared" si="8"/>
        <v>1500</v>
      </c>
      <c r="O101" s="68">
        <v>2500</v>
      </c>
      <c r="P101" s="59">
        <v>0</v>
      </c>
      <c r="Q101" s="78">
        <f t="shared" si="11"/>
        <v>0</v>
      </c>
      <c r="R101" s="46">
        <v>5.45</v>
      </c>
      <c r="S101" s="99"/>
      <c r="T101" s="102">
        <f t="shared" si="9"/>
        <v>0</v>
      </c>
      <c r="U101" s="16"/>
      <c r="V101" s="17"/>
      <c r="W101" s="5"/>
      <c r="X101" s="15"/>
      <c r="Y101" s="106">
        <f t="shared" si="10"/>
        <v>8175</v>
      </c>
    </row>
    <row r="102" spans="1:25" ht="11.25">
      <c r="A102" s="49"/>
      <c r="B102" s="139"/>
      <c r="C102" s="139"/>
      <c r="D102" s="144"/>
      <c r="E102" s="114"/>
      <c r="F102" s="21" t="s">
        <v>262</v>
      </c>
      <c r="G102" s="21">
        <v>0.225</v>
      </c>
      <c r="H102" s="21" t="s">
        <v>0</v>
      </c>
      <c r="I102" s="21">
        <v>16</v>
      </c>
      <c r="J102" s="21" t="s">
        <v>2</v>
      </c>
      <c r="K102" s="21" t="s">
        <v>252</v>
      </c>
      <c r="L102" s="21" t="s">
        <v>218</v>
      </c>
      <c r="M102" s="21" t="s">
        <v>0</v>
      </c>
      <c r="N102" s="60">
        <f t="shared" si="8"/>
        <v>1500</v>
      </c>
      <c r="O102" s="63">
        <v>2500</v>
      </c>
      <c r="P102" s="4"/>
      <c r="Q102" s="78">
        <f t="shared" si="11"/>
        <v>0</v>
      </c>
      <c r="R102" s="46">
        <v>4.55</v>
      </c>
      <c r="S102" s="99"/>
      <c r="T102" s="102">
        <f t="shared" si="9"/>
        <v>0</v>
      </c>
      <c r="U102" s="16"/>
      <c r="V102" s="17"/>
      <c r="W102" s="5"/>
      <c r="X102" s="15"/>
      <c r="Y102" s="106">
        <f t="shared" si="10"/>
        <v>6825</v>
      </c>
    </row>
    <row r="103" spans="1:25" ht="11.25">
      <c r="A103" s="49"/>
      <c r="B103" s="140"/>
      <c r="C103" s="140"/>
      <c r="D103" s="20" t="s">
        <v>85</v>
      </c>
      <c r="E103" s="20" t="s">
        <v>160</v>
      </c>
      <c r="F103" s="21"/>
      <c r="G103" s="21">
        <v>1</v>
      </c>
      <c r="H103" s="21" t="s">
        <v>0</v>
      </c>
      <c r="I103" s="21">
        <v>1</v>
      </c>
      <c r="J103" s="21" t="s">
        <v>2</v>
      </c>
      <c r="K103" s="21" t="s">
        <v>252</v>
      </c>
      <c r="L103" s="21" t="s">
        <v>218</v>
      </c>
      <c r="M103" s="21" t="s">
        <v>0</v>
      </c>
      <c r="N103" s="60">
        <f t="shared" si="8"/>
        <v>1500</v>
      </c>
      <c r="O103" s="64">
        <f t="shared" si="12"/>
        <v>2500</v>
      </c>
      <c r="P103" s="59">
        <v>500</v>
      </c>
      <c r="Q103" s="78">
        <f t="shared" si="11"/>
        <v>0</v>
      </c>
      <c r="R103" s="46">
        <v>6.82</v>
      </c>
      <c r="S103" s="99"/>
      <c r="T103" s="102">
        <f t="shared" si="9"/>
        <v>0</v>
      </c>
      <c r="U103" s="16">
        <v>6.2</v>
      </c>
      <c r="V103" s="17"/>
      <c r="W103" s="5"/>
      <c r="X103" s="15"/>
      <c r="Y103" s="106">
        <f t="shared" si="10"/>
        <v>10230</v>
      </c>
    </row>
    <row r="104" spans="1:25" ht="15" customHeight="1">
      <c r="A104" s="49"/>
      <c r="B104" s="141"/>
      <c r="C104" s="141"/>
      <c r="D104" s="20" t="s">
        <v>86</v>
      </c>
      <c r="E104" s="20" t="s">
        <v>161</v>
      </c>
      <c r="F104" s="21"/>
      <c r="G104" s="21">
        <v>1</v>
      </c>
      <c r="H104" s="21" t="s">
        <v>0</v>
      </c>
      <c r="I104" s="21">
        <v>1</v>
      </c>
      <c r="J104" s="21" t="s">
        <v>2</v>
      </c>
      <c r="K104" s="21" t="s">
        <v>252</v>
      </c>
      <c r="L104" s="21" t="s">
        <v>218</v>
      </c>
      <c r="M104" s="21" t="s">
        <v>0</v>
      </c>
      <c r="N104" s="60">
        <f t="shared" si="8"/>
        <v>2580</v>
      </c>
      <c r="O104" s="64">
        <f t="shared" si="12"/>
        <v>4300</v>
      </c>
      <c r="P104" s="59">
        <v>860</v>
      </c>
      <c r="Q104" s="78">
        <f t="shared" si="11"/>
        <v>0</v>
      </c>
      <c r="R104" s="46">
        <v>6.49</v>
      </c>
      <c r="S104" s="99"/>
      <c r="T104" s="102">
        <f t="shared" si="9"/>
        <v>0</v>
      </c>
      <c r="U104" s="16">
        <v>5.9</v>
      </c>
      <c r="V104" s="17"/>
      <c r="W104" s="5">
        <v>5.4</v>
      </c>
      <c r="X104" s="15">
        <v>5.7</v>
      </c>
      <c r="Y104" s="106">
        <f t="shared" si="10"/>
        <v>16744.2</v>
      </c>
    </row>
    <row r="105" spans="1:25" ht="22.5">
      <c r="A105" s="49"/>
      <c r="B105" s="141"/>
      <c r="C105" s="141"/>
      <c r="D105" s="20" t="s">
        <v>87</v>
      </c>
      <c r="E105" s="20" t="s">
        <v>162</v>
      </c>
      <c r="F105" s="21"/>
      <c r="G105" s="21">
        <v>1</v>
      </c>
      <c r="H105" s="21" t="s">
        <v>0</v>
      </c>
      <c r="I105" s="21">
        <v>1</v>
      </c>
      <c r="J105" s="21" t="s">
        <v>2</v>
      </c>
      <c r="K105" s="21" t="s">
        <v>252</v>
      </c>
      <c r="L105" s="21" t="s">
        <v>218</v>
      </c>
      <c r="M105" s="21" t="s">
        <v>0</v>
      </c>
      <c r="N105" s="60">
        <f t="shared" si="8"/>
        <v>2790</v>
      </c>
      <c r="O105" s="64">
        <f t="shared" si="12"/>
        <v>4650</v>
      </c>
      <c r="P105" s="59">
        <v>930</v>
      </c>
      <c r="Q105" s="78">
        <f t="shared" si="11"/>
        <v>0</v>
      </c>
      <c r="R105" s="46">
        <v>8.25</v>
      </c>
      <c r="S105" s="99"/>
      <c r="T105" s="102">
        <f t="shared" si="9"/>
        <v>0</v>
      </c>
      <c r="U105" s="16">
        <v>6.9</v>
      </c>
      <c r="V105" s="17"/>
      <c r="W105" s="5"/>
      <c r="X105" s="15">
        <v>8.1</v>
      </c>
      <c r="Y105" s="106">
        <f t="shared" si="10"/>
        <v>23017.5</v>
      </c>
    </row>
    <row r="106" spans="1:25" ht="15" customHeight="1">
      <c r="A106" s="49"/>
      <c r="B106" s="142"/>
      <c r="C106" s="142"/>
      <c r="D106" s="20" t="s">
        <v>88</v>
      </c>
      <c r="E106" s="20" t="s">
        <v>163</v>
      </c>
      <c r="F106" s="34"/>
      <c r="G106" s="34">
        <v>1</v>
      </c>
      <c r="H106" s="21" t="s">
        <v>0</v>
      </c>
      <c r="I106" s="21">
        <v>1</v>
      </c>
      <c r="J106" s="21" t="s">
        <v>2</v>
      </c>
      <c r="K106" s="21" t="s">
        <v>252</v>
      </c>
      <c r="L106" s="21" t="s">
        <v>218</v>
      </c>
      <c r="M106" s="21" t="s">
        <v>0</v>
      </c>
      <c r="N106" s="60">
        <f t="shared" si="8"/>
        <v>600</v>
      </c>
      <c r="O106" s="64">
        <f t="shared" si="12"/>
        <v>1000</v>
      </c>
      <c r="P106" s="59">
        <v>200</v>
      </c>
      <c r="Q106" s="78">
        <f t="shared" si="11"/>
        <v>0</v>
      </c>
      <c r="R106" s="46">
        <v>6.435</v>
      </c>
      <c r="S106" s="99"/>
      <c r="T106" s="102">
        <f t="shared" si="9"/>
        <v>0</v>
      </c>
      <c r="U106" s="16"/>
      <c r="V106" s="17"/>
      <c r="W106" s="5"/>
      <c r="X106" s="15">
        <v>5.85</v>
      </c>
      <c r="Y106" s="106">
        <f t="shared" si="10"/>
        <v>3860.9999999999995</v>
      </c>
    </row>
    <row r="107" ht="12" thickBot="1"/>
    <row r="108" spans="10:25" ht="45" customHeight="1">
      <c r="J108" s="95"/>
      <c r="K108" s="145" t="s">
        <v>244</v>
      </c>
      <c r="L108" s="146"/>
      <c r="M108" s="146"/>
      <c r="N108" s="146"/>
      <c r="O108" s="146"/>
      <c r="P108" s="146"/>
      <c r="Q108" s="146"/>
      <c r="R108" s="146"/>
      <c r="S108" s="93" t="s">
        <v>245</v>
      </c>
      <c r="T108" s="103">
        <f>SUM(T6:T106)</f>
        <v>0</v>
      </c>
      <c r="U108" s="10"/>
      <c r="W108" s="4"/>
      <c r="X108" s="4"/>
      <c r="Y108" s="107">
        <f>SUM(Y6:Y106)</f>
        <v>5493448.154999999</v>
      </c>
    </row>
    <row r="109" spans="10:24" ht="45" customHeight="1" thickBot="1">
      <c r="J109" s="96"/>
      <c r="K109" s="147"/>
      <c r="L109" s="148"/>
      <c r="M109" s="148"/>
      <c r="N109" s="148"/>
      <c r="O109" s="148"/>
      <c r="P109" s="148"/>
      <c r="Q109" s="148"/>
      <c r="R109" s="148"/>
      <c r="S109" s="94" t="s">
        <v>246</v>
      </c>
      <c r="T109" s="104"/>
      <c r="U109" s="10"/>
      <c r="W109" s="4"/>
      <c r="X109" s="4"/>
    </row>
    <row r="110" spans="2:24" ht="17.25" customHeight="1" thickBot="1">
      <c r="B110" s="87" t="s">
        <v>237</v>
      </c>
      <c r="C110" s="88"/>
      <c r="D110" s="89"/>
      <c r="Q110" s="12"/>
      <c r="T110" s="105"/>
      <c r="U110" s="10"/>
      <c r="W110" s="4"/>
      <c r="X110" s="4"/>
    </row>
    <row r="111" spans="2:24" ht="45" customHeight="1">
      <c r="B111" s="85" t="s">
        <v>240</v>
      </c>
      <c r="C111" s="151" t="s">
        <v>238</v>
      </c>
      <c r="D111" s="137"/>
      <c r="J111" s="97"/>
      <c r="K111" s="145" t="s">
        <v>247</v>
      </c>
      <c r="L111" s="146"/>
      <c r="M111" s="146"/>
      <c r="N111" s="146"/>
      <c r="O111" s="146"/>
      <c r="P111" s="146"/>
      <c r="Q111" s="146"/>
      <c r="R111" s="146"/>
      <c r="S111" s="93" t="s">
        <v>245</v>
      </c>
      <c r="T111" s="101"/>
      <c r="U111" s="10"/>
      <c r="W111" s="4"/>
      <c r="X111" s="4"/>
    </row>
    <row r="112" spans="2:24" ht="45" customHeight="1" thickBot="1">
      <c r="B112" s="85" t="s">
        <v>233</v>
      </c>
      <c r="C112" s="149" t="s">
        <v>263</v>
      </c>
      <c r="D112" s="150"/>
      <c r="J112" s="98"/>
      <c r="K112" s="147"/>
      <c r="L112" s="148"/>
      <c r="M112" s="148"/>
      <c r="N112" s="148"/>
      <c r="O112" s="148"/>
      <c r="P112" s="148"/>
      <c r="Q112" s="148"/>
      <c r="R112" s="148"/>
      <c r="S112" s="94" t="s">
        <v>246</v>
      </c>
      <c r="T112" s="104"/>
      <c r="U112" s="10"/>
      <c r="W112" s="4"/>
      <c r="X112" s="4"/>
    </row>
    <row r="113" spans="2:17" ht="42" customHeight="1">
      <c r="B113" s="85" t="s">
        <v>236</v>
      </c>
      <c r="C113" s="136" t="s">
        <v>239</v>
      </c>
      <c r="D113" s="137"/>
      <c r="Q113" s="76">
        <f>SUM(Q24:Q33)</f>
        <v>0</v>
      </c>
    </row>
    <row r="114" ht="90" customHeight="1">
      <c r="Q114" s="76">
        <f>SUM(Q81:Q106)</f>
        <v>0</v>
      </c>
    </row>
    <row r="117" ht="11.25">
      <c r="Q117" s="79">
        <f>SUM(Q110:Q114)</f>
        <v>0</v>
      </c>
    </row>
  </sheetData>
  <sheetProtection password="CC06" sheet="1"/>
  <mergeCells count="62">
    <mergeCell ref="K108:R109"/>
    <mergeCell ref="K111:R112"/>
    <mergeCell ref="A80:M80"/>
    <mergeCell ref="C112:D112"/>
    <mergeCell ref="C111:D111"/>
    <mergeCell ref="B91:B93"/>
    <mergeCell ref="C91:C93"/>
    <mergeCell ref="B81:B86"/>
    <mergeCell ref="C81:C86"/>
    <mergeCell ref="B87:B90"/>
    <mergeCell ref="C113:D113"/>
    <mergeCell ref="B99:B100"/>
    <mergeCell ref="C99:C100"/>
    <mergeCell ref="B103:B106"/>
    <mergeCell ref="C103:C106"/>
    <mergeCell ref="B101:B102"/>
    <mergeCell ref="C101:C102"/>
    <mergeCell ref="D101:D102"/>
    <mergeCell ref="A34:M34"/>
    <mergeCell ref="A51:M51"/>
    <mergeCell ref="A18:M18"/>
    <mergeCell ref="A23:M23"/>
    <mergeCell ref="C87:C90"/>
    <mergeCell ref="B97:B98"/>
    <mergeCell ref="C97:C98"/>
    <mergeCell ref="C94:C95"/>
    <mergeCell ref="B94:B95"/>
    <mergeCell ref="B78:B79"/>
    <mergeCell ref="C78:C79"/>
    <mergeCell ref="B57:B65"/>
    <mergeCell ref="C57:C65"/>
    <mergeCell ref="B67:B69"/>
    <mergeCell ref="C67:C69"/>
    <mergeCell ref="A66:M66"/>
    <mergeCell ref="C52:C53"/>
    <mergeCell ref="B43:B50"/>
    <mergeCell ref="B70:B77"/>
    <mergeCell ref="C70:C77"/>
    <mergeCell ref="A5:M5"/>
    <mergeCell ref="B15:B17"/>
    <mergeCell ref="C15:C17"/>
    <mergeCell ref="B35:B41"/>
    <mergeCell ref="C35:C41"/>
    <mergeCell ref="B27:B33"/>
    <mergeCell ref="C27:C33"/>
    <mergeCell ref="B24:B26"/>
    <mergeCell ref="C24:C26"/>
    <mergeCell ref="B19:B22"/>
    <mergeCell ref="A1:T1"/>
    <mergeCell ref="A4:T4"/>
    <mergeCell ref="A3:T3"/>
    <mergeCell ref="A2:C2"/>
    <mergeCell ref="E101:E102"/>
    <mergeCell ref="B6:B9"/>
    <mergeCell ref="C19:C22"/>
    <mergeCell ref="C6:C9"/>
    <mergeCell ref="B10:B13"/>
    <mergeCell ref="C10:C13"/>
    <mergeCell ref="B54:B55"/>
    <mergeCell ref="C54:C55"/>
    <mergeCell ref="C43:C50"/>
    <mergeCell ref="B52:B53"/>
  </mergeCells>
  <conditionalFormatting sqref="S6:S17 S19:S22 S52:S65 S35:S50 S67:S79 S24:S33 S81:S106">
    <cfRule type="cellIs" priority="1" dxfId="0" operator="greaterThanOrEqual" stopIfTrue="1">
      <formula>R6</formula>
    </cfRule>
  </conditionalFormatting>
  <conditionalFormatting sqref="S51:T51 S66:T66 S80:T8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2013-12-12T09:43:31Z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