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56" windowHeight="13176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_xlnm.Print_Area" localSheetId="1">'A Misura'!$A$1:$L$118</definedName>
    <definedName name="_xlnm.Print_Area" localSheetId="3">'Oneri sicurezza'!$A$1:$K$100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<sst xmlns="http://schemas.openxmlformats.org/spreadsheetml/2006/main" count="6767" uniqueCount="2236">
  <si>
    <t>*Sovrapprezzo per calcestruzzo impermeabile</t>
  </si>
  <si>
    <t>02.05</t>
  </si>
  <si>
    <t>*Ferro per c. a.</t>
  </si>
  <si>
    <t>02.05.01</t>
  </si>
  <si>
    <t>Acciaio in barre</t>
  </si>
  <si>
    <t>Acciaio tondo:</t>
  </si>
  <si>
    <t>1.c</t>
  </si>
  <si>
    <t>*Acciaio tondo: acciaio ad aderenza migl. B450C</t>
  </si>
  <si>
    <t>*Armatura di ripresa</t>
  </si>
  <si>
    <t>2.D</t>
  </si>
  <si>
    <t>*superiore 8,01kg/m:</t>
  </si>
  <si>
    <t>*Collegamento termico per mensole:</t>
  </si>
  <si>
    <t>3.a</t>
  </si>
  <si>
    <t>*Aggetto piastra per balcone: tipo 2</t>
  </si>
  <si>
    <t>*Aggetto piastra per balcone: tipo 3</t>
  </si>
  <si>
    <t>*Armatura con raccordo a manicotto diametro: 25 - 30 mm</t>
  </si>
  <si>
    <t>02.05.02</t>
  </si>
  <si>
    <t>Reti elettrosaldate</t>
  </si>
  <si>
    <t>Rete elettrosaldata:</t>
  </si>
  <si>
    <t>*Rete elettrosaldata: acciaio ad aderenza migl., B450C</t>
  </si>
  <si>
    <t>02.06</t>
  </si>
  <si>
    <t>Solai e soffittature</t>
  </si>
  <si>
    <t>02.06.01</t>
  </si>
  <si>
    <t>*Solai in prefabbricate</t>
  </si>
  <si>
    <t>*Lastre prefabbricate precompresse</t>
  </si>
  <si>
    <t>*Solaio precompresso 8+44+8cm – altezza complessiva 60cm</t>
  </si>
  <si>
    <t>*Solaio precompresso 8+54+8cm – altezza complessiva 70cm</t>
  </si>
  <si>
    <t>02.07</t>
  </si>
  <si>
    <t>*Murature in pietra artificiale (blocchi, laterizi)</t>
  </si>
  <si>
    <t>02.07.01</t>
  </si>
  <si>
    <t>Murature</t>
  </si>
  <si>
    <t>Murat. blocchi lat. multif. alv.:</t>
  </si>
  <si>
    <t>Murat. blocchi lat. multif. alv.: con malta cl M5</t>
  </si>
  <si>
    <t>02.07.03</t>
  </si>
  <si>
    <t>Tramezze, rivestimenti</t>
  </si>
  <si>
    <t>Tramezza blocchi Porenbeton:</t>
  </si>
  <si>
    <t>Tramezza blocchi Porenbeton: spess. 12cm G2</t>
  </si>
  <si>
    <t>Tramezza later.alveolare spess.12cm:</t>
  </si>
  <si>
    <t>10.B</t>
  </si>
  <si>
    <t>Tramezza later.alveolare spess.12cm: con malta bastarda</t>
  </si>
  <si>
    <t>*Fornitura e posa in opera di controtelaio per porte scorrevoli:</t>
  </si>
  <si>
    <t>11.a</t>
  </si>
  <si>
    <t>*ad un' anta, luce di passaggio h= 2,1  b=85cm</t>
  </si>
  <si>
    <t>02.09</t>
  </si>
  <si>
    <t>*Intonaci</t>
  </si>
  <si>
    <t>02.09.01</t>
  </si>
  <si>
    <t>Intonaci</t>
  </si>
  <si>
    <t>*Intonaco civile 3 mani:</t>
  </si>
  <si>
    <t>*Intonaco civile 2 mani: malta bast.+malta fina</t>
  </si>
  <si>
    <t>02.09.02</t>
  </si>
  <si>
    <t>Portaintonaco, armature per intonaco</t>
  </si>
  <si>
    <t>Armatura intonaco:</t>
  </si>
  <si>
    <t>5.B</t>
  </si>
  <si>
    <t>Armatura intonaco: con rete fibra sint.</t>
  </si>
  <si>
    <t>02.09.07</t>
  </si>
  <si>
    <t>Profili</t>
  </si>
  <si>
    <t>Paraspigolo:</t>
  </si>
  <si>
    <t>Paraspigolo: lungh. 3m</t>
  </si>
  <si>
    <t>02.10</t>
  </si>
  <si>
    <t>Vespai e sottofondi</t>
  </si>
  <si>
    <t>02.10.01</t>
  </si>
  <si>
    <t>Vespai</t>
  </si>
  <si>
    <t>Ossatura di sottofondo con pietrame:</t>
  </si>
  <si>
    <t>*Ossatura di sottofondo con pietrame: spess. 30cm</t>
  </si>
  <si>
    <t>02.10.02</t>
  </si>
  <si>
    <t>Massetti di sottofondo</t>
  </si>
  <si>
    <t>*Massetto livellante</t>
  </si>
  <si>
    <t>3.E</t>
  </si>
  <si>
    <t>*Massetto livellante spess. 9-10cm: impasto di argilla espansa</t>
  </si>
  <si>
    <t>3.F</t>
  </si>
  <si>
    <t>3.G</t>
  </si>
  <si>
    <t>*Massetto livellante spess. 0,8-2cm: impasto di argilla espansa</t>
  </si>
  <si>
    <t>Massetto formaz. pendenze spess. 7cm</t>
  </si>
  <si>
    <t>Massetto di protezione spess. min. 5cm</t>
  </si>
  <si>
    <t>02.10.03</t>
  </si>
  <si>
    <t>Massetti galleggianti</t>
  </si>
  <si>
    <t>Massetto gallegg. pav. a malta spess. 5cm</t>
  </si>
  <si>
    <t>Sovrappr. voce .01</t>
  </si>
  <si>
    <t>2.a</t>
  </si>
  <si>
    <t>magg. spess. 1cm</t>
  </si>
  <si>
    <t>Massetto radiante spess. 6cm</t>
  </si>
  <si>
    <t>Sovrappr. voce .03</t>
  </si>
  <si>
    <t>Sovrappr. voce .03 per ogni cm di magg. spess.</t>
  </si>
  <si>
    <t>02.10.04</t>
  </si>
  <si>
    <t>Pavimenti in cemento</t>
  </si>
  <si>
    <t>*Pav. industr. spess. 15cm:</t>
  </si>
  <si>
    <t>*superficie con finitura antiscivolo</t>
  </si>
  <si>
    <t>2.C</t>
  </si>
  <si>
    <t>Sovrappr. voce .02 a) magg. spess. 1cm</t>
  </si>
  <si>
    <t>20</t>
  </si>
  <si>
    <t>*Lavoraz. succ. superf.:</t>
  </si>
  <si>
    <t>20.a</t>
  </si>
  <si>
    <t>*bocciardatura</t>
  </si>
  <si>
    <t>02.11</t>
  </si>
  <si>
    <t>*Impermeabilizzazioni</t>
  </si>
  <si>
    <t>02.11.01</t>
  </si>
  <si>
    <t>Impermeabilizzazione orizzontale di pareti</t>
  </si>
  <si>
    <t>Imperm. orizz.:</t>
  </si>
  <si>
    <t>Imperm. orizz.: feltro bitum. 1500g/m2, monostrato saldato</t>
  </si>
  <si>
    <t>02.11.02</t>
  </si>
  <si>
    <t>Impermeabilizzazione verticale di pareti</t>
  </si>
  <si>
    <t>*Impermeabilizzazione di pareti:</t>
  </si>
  <si>
    <t>*Impermeabilizzazione con massa bituminosa (emulsione bituminosa arricchita di resine elastiche)</t>
  </si>
  <si>
    <t>02.11.03</t>
  </si>
  <si>
    <t>Impermeabilizzazione di sottofondi</t>
  </si>
  <si>
    <t>Imperm.sottof. 1xmembr: bituminosa prefabbr.:</t>
  </si>
  <si>
    <t>Imperm.sottof. 1xmembr: bituminosa prefabbr.: Membrana bituminosa prefabbricata 3 mm - velo vetro</t>
  </si>
  <si>
    <t>Imperm.sottof. 1xmembr: bituminosa prefabbr.: Membrana bituminosa prefabbricata 4 mm - velo vetro</t>
  </si>
  <si>
    <t>02.11.04</t>
  </si>
  <si>
    <t>Strati separatori, strati protettivi</t>
  </si>
  <si>
    <t>Strato separatore:</t>
  </si>
  <si>
    <t>Strato separatore: polietilene 0,20mm</t>
  </si>
  <si>
    <t>02.11.05</t>
  </si>
  <si>
    <t>Giunti</t>
  </si>
  <si>
    <t>Profilato Waterstop:</t>
  </si>
  <si>
    <t>Profilato Waterstop: giunti ripresa int. largh. 320mm</t>
  </si>
  <si>
    <t>02.11.07</t>
  </si>
  <si>
    <t>*Gusci di raccordo</t>
  </si>
  <si>
    <t>Guscio di raccordo:</t>
  </si>
  <si>
    <t>Guscio di raccordo: raccordo fondomuro-fondazione</t>
  </si>
  <si>
    <t>02.12</t>
  </si>
  <si>
    <t>*Isolamenti</t>
  </si>
  <si>
    <t>02.12.01</t>
  </si>
  <si>
    <t>Isolamenti termici</t>
  </si>
  <si>
    <t>Polistirolo estruso, 32 kg/m3, pav.:</t>
  </si>
  <si>
    <t>10.A</t>
  </si>
  <si>
    <t>Polistirolo estruso, 32 kg/m3, pav.: spess. 3cm</t>
  </si>
  <si>
    <t>10.C</t>
  </si>
  <si>
    <t>Polistirolo estruso, 32 kg/m3, pav.: spess. 5cm</t>
  </si>
  <si>
    <t>10.D</t>
  </si>
  <si>
    <t>Polistirolo estruso, 32 kg/m3, pav.: spess. 10cm</t>
  </si>
  <si>
    <t>02.12.02</t>
  </si>
  <si>
    <t>Isolamenti acustici</t>
  </si>
  <si>
    <t>Isolam. anticalpestio, carico 5 kN/m2:</t>
  </si>
  <si>
    <t>trucioli di gomma con rivestimento, spess. 10mm</t>
  </si>
  <si>
    <t>02.12.26</t>
  </si>
  <si>
    <t>*Sistema di isolamento termico con intonaco organico esterno</t>
  </si>
  <si>
    <t>* Cappotto termico - lana di roccia:  s = 190 mm</t>
  </si>
  <si>
    <t>*Cappotto termico - vani tecnici</t>
  </si>
  <si>
    <t>02.15</t>
  </si>
  <si>
    <t>*Impermeabilizzazioni di coperture</t>
  </si>
  <si>
    <t>02.15.01</t>
  </si>
  <si>
    <t>*Coperture continue</t>
  </si>
  <si>
    <t>*Tetto coibentato:</t>
  </si>
  <si>
    <t>*Lina vita con cintura</t>
  </si>
  <si>
    <t>02.15.02</t>
  </si>
  <si>
    <t>Raccordi, bordi</t>
  </si>
  <si>
    <t>Raccordo tubaz.:</t>
  </si>
  <si>
    <t>7.B</t>
  </si>
  <si>
    <t>Raccordo tubaz.: oltre ø 80-150mm</t>
  </si>
  <si>
    <t>02.15.03</t>
  </si>
  <si>
    <t>Inserti di finitura</t>
  </si>
  <si>
    <t>Bocchettone:</t>
  </si>
  <si>
    <t>Bocchettone: verticale coibent. DN 125 sopralzo</t>
  </si>
  <si>
    <t>Bocchettone: laterale coibent. DN 125 con sopralzo</t>
  </si>
  <si>
    <t>02.15.04</t>
  </si>
  <si>
    <t>Riporti, pavimentazioni</t>
  </si>
  <si>
    <t>*Zavorra in ghiaia tonda spess. 6cm</t>
  </si>
  <si>
    <t>*Zavorra in ghiaia tonda spess. 5cm</t>
  </si>
  <si>
    <t>02.16</t>
  </si>
  <si>
    <t>*Drenaggi, canalizzazioni, fognature e pavimentazioni stradali</t>
  </si>
  <si>
    <t>02.16.01</t>
  </si>
  <si>
    <t>Tubi di drenaggio</t>
  </si>
  <si>
    <t>Condotto drenante HDPE:</t>
  </si>
  <si>
    <t>Condotto drenante HDPE: DN 125mm</t>
  </si>
  <si>
    <t>02.16.04</t>
  </si>
  <si>
    <t>Fognature</t>
  </si>
  <si>
    <t>*Fognatura (grès DN 200) - chiusura pezzo di collegamento</t>
  </si>
  <si>
    <t>*Realizzazione collegamento a fognatura</t>
  </si>
  <si>
    <t>tubazioni strutturate PVC</t>
  </si>
  <si>
    <t>tubazioni strutturate PVC DN 125 mm</t>
  </si>
  <si>
    <t>4.C</t>
  </si>
  <si>
    <t>tubazioni strutturate PVC DN 160 mm</t>
  </si>
  <si>
    <t>Tubi in ghisa ML:</t>
  </si>
  <si>
    <t>Tubi in ghisa ML: DN 125mm</t>
  </si>
  <si>
    <t>Tubi in ghisa ML: DN 150mm</t>
  </si>
  <si>
    <t>02.16.05</t>
  </si>
  <si>
    <t>Tubazioni per cavi</t>
  </si>
  <si>
    <t>Tubaz.passacavo PE-ad rotoli:</t>
  </si>
  <si>
    <t>Tubaz.passacavo PE-ad rotoli: DN 63/52</t>
  </si>
  <si>
    <t>Tubaz.passacavo PE-ad rotoli: DN 90/75</t>
  </si>
  <si>
    <t>02.16.06</t>
  </si>
  <si>
    <t>Rivestimenti protettivi</t>
  </si>
  <si>
    <t>Sabbia per difesa cavi</t>
  </si>
  <si>
    <t>Magrone cls per tubazioni</t>
  </si>
  <si>
    <t>02.16.07</t>
  </si>
  <si>
    <t>Pozzetti</t>
  </si>
  <si>
    <t>Pozzetti in conglomerato cem. non armato, rettangolari</t>
  </si>
  <si>
    <t>Pozzetti in conglomerato cem. non armato, rettangolari 100x100</t>
  </si>
  <si>
    <t>Anello prolunga pozzetto:</t>
  </si>
  <si>
    <t>Anello prolunga pozzetto: 60x60x30(H)x4-5cm</t>
  </si>
  <si>
    <t>2.F</t>
  </si>
  <si>
    <t>Anello prolunga pozzetto: 100x100x50(H)x8cm</t>
  </si>
  <si>
    <t>Pozzo perdente acque piovane:</t>
  </si>
  <si>
    <t>*Pozzo perdente acque piovane: ø 2000mm</t>
  </si>
  <si>
    <t>02.16.08</t>
  </si>
  <si>
    <t>Chiusini, caditoie e minuteria</t>
  </si>
  <si>
    <t>Chiusino quadrangolare in ghisa sferoidale D400:</t>
  </si>
  <si>
    <t>13.B</t>
  </si>
  <si>
    <t>Chiusino quadrangolare in ghisa sferoidale D400: 400x400mm, ca. 40kg</t>
  </si>
  <si>
    <t>Chiusino quadrangolare in ghisa sferoidale D400: 600x600mm, ca. 67kg</t>
  </si>
  <si>
    <t>02.16.09</t>
  </si>
  <si>
    <t>Strade, vialetti, piazze</t>
  </si>
  <si>
    <t>Pavimentazione vialetti e campi gioco</t>
  </si>
  <si>
    <t>Trattamento superf. sottof. stradale</t>
  </si>
  <si>
    <t>Conglomerato bituminoso a caldo per strati di collegamento (binder):</t>
  </si>
  <si>
    <t>7.A</t>
  </si>
  <si>
    <t>Conglomerato bituminoso a caldo per strati di collegamento (binder): per ogni m2 e ogni cm di spessore finito</t>
  </si>
  <si>
    <t>Conglomerato bituminoso per strati di usura:</t>
  </si>
  <si>
    <t>8.A</t>
  </si>
  <si>
    <t>Conglomerato bituminoso per strati di usura: spessore finito &lt;cm&gt;: 3</t>
  </si>
  <si>
    <t>Cordone porfido:</t>
  </si>
  <si>
    <t>11.A</t>
  </si>
  <si>
    <t>Cordone porfido: testa a spacco 8x25(H)</t>
  </si>
  <si>
    <t>14</t>
  </si>
  <si>
    <t>Lastre poligonali:</t>
  </si>
  <si>
    <t>14.A</t>
  </si>
  <si>
    <t>Lastre poligonali: porfido</t>
  </si>
  <si>
    <t>17</t>
  </si>
  <si>
    <t>Pedata coste a spacco:</t>
  </si>
  <si>
    <t>17.A</t>
  </si>
  <si>
    <t>Pedata coste a spacco: porfido</t>
  </si>
  <si>
    <t>*Raccordo con lamiera in acciaio corten</t>
  </si>
  <si>
    <t>21</t>
  </si>
  <si>
    <t>*Massicciata - campo sportivo</t>
  </si>
  <si>
    <t>22</t>
  </si>
  <si>
    <t>*Massicciata - superfici asfaltati</t>
  </si>
  <si>
    <t>23</t>
  </si>
  <si>
    <t>*Pavimento per spazio pallavolo</t>
  </si>
  <si>
    <t>24</t>
  </si>
  <si>
    <t>*Rigatura per spazio pallavolo e ping pong</t>
  </si>
  <si>
    <t>02.17</t>
  </si>
  <si>
    <t>*Opere da giardiniere</t>
  </si>
  <si>
    <t>02.17.01</t>
  </si>
  <si>
    <t>*Superfici erbose</t>
  </si>
  <si>
    <t>Terra da coltivo:</t>
  </si>
  <si>
    <t>Terra da coltivo: stendimento manuale</t>
  </si>
  <si>
    <t>Terra da coltivo: stendimento meccanico</t>
  </si>
  <si>
    <t>Tappeto erboso</t>
  </si>
  <si>
    <t>02.17.05</t>
  </si>
  <si>
    <t>*Alberi e siepi</t>
  </si>
  <si>
    <t>Formazione siepi:</t>
  </si>
  <si>
    <t>Formazione siepi: ligustrum a doppia fila</t>
  </si>
  <si>
    <t>Formazione siepi: ligustrum a fila semplice</t>
  </si>
  <si>
    <t>*Piantagione di alberi; „Saphora Japonica"</t>
  </si>
  <si>
    <t>02.17.06</t>
  </si>
  <si>
    <t>Arredi</t>
  </si>
  <si>
    <t>Panca con schienale:</t>
  </si>
  <si>
    <t>Panca con schienale: lungh. 180cm</t>
  </si>
  <si>
    <t>Cestino portarifiuti:</t>
  </si>
  <si>
    <t>Cestino portarifiuti: a pavimento</t>
  </si>
  <si>
    <t>Rastrelliera bicicletta:</t>
  </si>
  <si>
    <t>3.A</t>
  </si>
  <si>
    <t>Rastrelliera bicicletta: diritta</t>
  </si>
  <si>
    <t>Porta con impianto pallacanestro</t>
  </si>
  <si>
    <t>bussole per montanti da pallavolo</t>
  </si>
  <si>
    <t>Impianto pallavolo</t>
  </si>
  <si>
    <t>Rete da pallavolo da competizione</t>
  </si>
  <si>
    <t>SOMMA *Opere da impresario - costruttore (OG1)</t>
  </si>
  <si>
    <t>03</t>
  </si>
  <si>
    <t>03.01</t>
  </si>
  <si>
    <t>*Carpenteria in metallo</t>
  </si>
  <si>
    <t>03.01.01</t>
  </si>
  <si>
    <t>*Costruzioni in acciaio, con fornitura</t>
  </si>
  <si>
    <t>Strutture di acciaio:</t>
  </si>
  <si>
    <t>*Strutture di acciaio: saldate</t>
  </si>
  <si>
    <t>*Travi e pilastri in acciaio acciaio laminato a caldo e profili tubolari</t>
  </si>
  <si>
    <t>*Produzione, fornitura e montaggio in cantiere, S355J0</t>
  </si>
  <si>
    <t>*sovrappr. zincatura</t>
  </si>
  <si>
    <t>03.02</t>
  </si>
  <si>
    <t>*Chiusini, grigliati</t>
  </si>
  <si>
    <t>03.02.02</t>
  </si>
  <si>
    <t>Grigliati</t>
  </si>
  <si>
    <t>Griglia a maglia:</t>
  </si>
  <si>
    <t>*22x76 mm (101 kg/m2)</t>
  </si>
  <si>
    <t>03.03</t>
  </si>
  <si>
    <t>*Corrimano, parapetti, inferriate, recinzioni</t>
  </si>
  <si>
    <t>03.03.01</t>
  </si>
  <si>
    <t>Corrimano</t>
  </si>
  <si>
    <t>*Corrimano acciaio inossidabile:</t>
  </si>
  <si>
    <t>*Corrimano acciaio inossidabile: scala rettilinea</t>
  </si>
  <si>
    <t>*Corrimano in legno:</t>
  </si>
  <si>
    <t>*Corrimano in legno: rettilinea</t>
  </si>
  <si>
    <t>03.03.02</t>
  </si>
  <si>
    <t>Parapetti</t>
  </si>
  <si>
    <t>*Ringhiera:</t>
  </si>
  <si>
    <t>*Ringhiera: scala e pianerottoli rettilinei</t>
  </si>
  <si>
    <t>*Parapetto in vetro  h=1,11m, per interni - tribuna</t>
  </si>
  <si>
    <t>*Parapetto in vetro  h=1,01m, per interni - piano terra</t>
  </si>
  <si>
    <t>*Parapetto in vetro  h=1,01m, per interni - scala verso tribuna</t>
  </si>
  <si>
    <t>03.03.04</t>
  </si>
  <si>
    <t>*Varie</t>
  </si>
  <si>
    <t>*Canalina a fessura in acciaio inossidabile</t>
  </si>
  <si>
    <t>*Potola d'ispezione per canalina a fessura</t>
  </si>
  <si>
    <t>03.05</t>
  </si>
  <si>
    <t>*Serramenti interni ed esterni con porte d’acciaio e d’acciaio vetrati</t>
  </si>
  <si>
    <t>03.05.02</t>
  </si>
  <si>
    <t>*Serramenti esterni in aluminio e vetrati come elementi di facciata</t>
  </si>
  <si>
    <t>*Vetrofacciata a montanti e traversi - Pos A1a</t>
  </si>
  <si>
    <t>*Serramenti fissi - Pos A3 + A5</t>
  </si>
  <si>
    <t>*Serramenti - Pos A4 + A6</t>
  </si>
  <si>
    <t>*Facciata di vetro Pos A8</t>
  </si>
  <si>
    <t>*Serramenti - pos A4 + A6</t>
  </si>
  <si>
    <t>*Facciata di vetro - Pos A2</t>
  </si>
  <si>
    <t>*Serramenti - Pos A10 + A12</t>
  </si>
  <si>
    <t>*Serramenti - Pos A11</t>
  </si>
  <si>
    <t>*Serramenti - Pos A13</t>
  </si>
  <si>
    <t>*Bussola - Pos A14</t>
  </si>
  <si>
    <t>*Serramenti - Pos A15 + A20</t>
  </si>
  <si>
    <t>12</t>
  </si>
  <si>
    <t>*Serramenti - Pos A16 + A22</t>
  </si>
  <si>
    <t>*Facciata di vetro - Pos A17</t>
  </si>
  <si>
    <t>*Serramenti - Pos A18 + A19</t>
  </si>
  <si>
    <t>15</t>
  </si>
  <si>
    <t>*Vetrofacciata a montanti e traversi - Pos A23</t>
  </si>
  <si>
    <t>16</t>
  </si>
  <si>
    <t>*Porta esterna in d’acciaio coibentata, spessore dell'anta ca. 75mm</t>
  </si>
  <si>
    <t>16.A</t>
  </si>
  <si>
    <t>*Porta interna in acciaio - 1 battente - A21</t>
  </si>
  <si>
    <t>*Griglia d’aerazione con lamelle orizzontali: Pos A24</t>
  </si>
  <si>
    <t>18</t>
  </si>
  <si>
    <t>*Scala per salire al tetto piano: Pos A25</t>
  </si>
  <si>
    <t>19</t>
  </si>
  <si>
    <t>*Abbaino - uscita al tetto piano: Pos A25</t>
  </si>
  <si>
    <t>03.05.03</t>
  </si>
  <si>
    <t>*Porte e portoni d’acciaio, vetrati, legno interni ed esterni non coibentati</t>
  </si>
  <si>
    <t>*Elemnto parete divisorio: L*h:  (342+1,65)*4,67m + tipo 1h</t>
  </si>
  <si>
    <t>*Elemnto parete divisorio: L*h: 5,44*3,18m - Typ 1i</t>
  </si>
  <si>
    <t>*Pareti interne in vetro - 1. piano sottoterra</t>
  </si>
  <si>
    <t>*Vetrata fissa</t>
  </si>
  <si>
    <t>Marcatura su porte in vetro e parete in vetro</t>
  </si>
  <si>
    <t>*Elemento parete divisorio: L*h: 3,26*2,76m - Typ 1j</t>
  </si>
  <si>
    <t>03.05.04</t>
  </si>
  <si>
    <t>*Serramenti interni d’acciaio tagliafuoco</t>
  </si>
  <si>
    <t>*Porta tagliafuoco acciaio: con contatto elettrico</t>
  </si>
  <si>
    <t>1350x2150mm REI 60' - Tipo 2a + 2b</t>
  </si>
  <si>
    <t>980 x2150mm REI 60' - Typ 2d</t>
  </si>
  <si>
    <t>Chiudiporta aereo:</t>
  </si>
  <si>
    <t>battente 1400mm</t>
  </si>
  <si>
    <t>Maniglione antipanico:</t>
  </si>
  <si>
    <t>1 batt. - 1 scrocco con serrat.</t>
  </si>
  <si>
    <t>Sovrappr. elettromagnete</t>
  </si>
  <si>
    <t>*Imbotte per porte tagliafuoco: b 73mm</t>
  </si>
  <si>
    <t>*Porta tagliafuoco acciaio:</t>
  </si>
  <si>
    <t>1350x2150mm REI 60' - Tipo 2e</t>
  </si>
  <si>
    <t>03.05.05</t>
  </si>
  <si>
    <t>*lamelle  ribaltabili</t>
  </si>
  <si>
    <t>*Imposte a ribalta - faccita ovest</t>
  </si>
  <si>
    <t>03.07</t>
  </si>
  <si>
    <t>Portoni</t>
  </si>
  <si>
    <t>03.07.01</t>
  </si>
  <si>
    <t>Portoni in acciaio</t>
  </si>
  <si>
    <t>*Porta basculante - tipo A7</t>
  </si>
  <si>
    <t>*Sovraprezzo per motore elettr.</t>
  </si>
  <si>
    <t>03.07.02</t>
  </si>
  <si>
    <t>*Portone a ribaltamento</t>
  </si>
  <si>
    <t>*Portone a ribaltamento, vano atrezzi palestra - 3b</t>
  </si>
  <si>
    <t>03.09</t>
  </si>
  <si>
    <t>Minuteria, ancoraggi</t>
  </si>
  <si>
    <t>03.09.01</t>
  </si>
  <si>
    <t>Cardini, angolari, mensole</t>
  </si>
  <si>
    <t>Cardini, angolari, mensole in acciaio</t>
  </si>
  <si>
    <t>03.12</t>
  </si>
  <si>
    <t>*Tettoia vetrata -biciclette</t>
  </si>
  <si>
    <t>*Strutture portanti di profilati d'acciaio legato inox di qualsiasi configurazione e spessore, superficie satinata</t>
  </si>
  <si>
    <t>*Tettoia orizzontale, tenuta a punti, in vetro di sicurezza stratificato precompresso parzialmente</t>
  </si>
  <si>
    <t>04</t>
  </si>
  <si>
    <t>* Opere da pittore e opere di costruttore a secco (OG1)</t>
  </si>
  <si>
    <t>04.01</t>
  </si>
  <si>
    <t>*Lavorazioni su supporti di agglomerati edili e di cartongesso</t>
  </si>
  <si>
    <t>04.01.03</t>
  </si>
  <si>
    <t>Pitturazione di supporti in agglomerato edile per interni</t>
  </si>
  <si>
    <t>Silicati di potassio:</t>
  </si>
  <si>
    <t>tinta chiara</t>
  </si>
  <si>
    <t>Tempera:</t>
  </si>
  <si>
    <t>Tempera: airless</t>
  </si>
  <si>
    <t>04.03</t>
  </si>
  <si>
    <t>*Lavorazioni su supporti in metallo</t>
  </si>
  <si>
    <t>04.03.03</t>
  </si>
  <si>
    <t>Pitturazione per sollecitazioni particolari</t>
  </si>
  <si>
    <t>*Sistema di rivestimento antifuoco:</t>
  </si>
  <si>
    <t>Sistema di rivestimento antifuoco: R 60</t>
  </si>
  <si>
    <t>04.05</t>
  </si>
  <si>
    <t>*Lavori da costruttore a secco</t>
  </si>
  <si>
    <t>04.05.01</t>
  </si>
  <si>
    <t>*Controsoffitti</t>
  </si>
  <si>
    <t>*Controsoffitto con lastre di cartongesso lisce, spessore lastre 12,5 mm</t>
  </si>
  <si>
    <t>Controsoff. lastre cartongesso: spess. 12,5mm</t>
  </si>
  <si>
    <t>Controsoff. lastre cartongesso: spess. 12,5mm, idrorepellenti</t>
  </si>
  <si>
    <t>Profili di raccordo o fughe:</t>
  </si>
  <si>
    <t>10.a</t>
  </si>
  <si>
    <t>Profili di raccordo o fughe: scuretti per fughe</t>
  </si>
  <si>
    <t>04.05.04</t>
  </si>
  <si>
    <t>Lavorazioni finali</t>
  </si>
  <si>
    <t>Esecuzione di fori nel cartongesso</t>
  </si>
  <si>
    <t>Esecuzione di fori nel cartongesso diam. 5 - 20 cm</t>
  </si>
  <si>
    <t>2.b</t>
  </si>
  <si>
    <t>Esecuzione di fori nel cartongesso fori rettangolari fino a 30 cm</t>
  </si>
  <si>
    <t>Botola d'ispezione</t>
  </si>
  <si>
    <t>5.b</t>
  </si>
  <si>
    <t>Botola d'ispezione 40 x 40 cm</t>
  </si>
  <si>
    <t>5.c</t>
  </si>
  <si>
    <t>Botola d'ispezione 60 x 60 cm</t>
  </si>
  <si>
    <t>SOMMA * Opere da pittore e opere di costruttore a secco (OG1)</t>
  </si>
  <si>
    <t>05</t>
  </si>
  <si>
    <t>* Opere in piastrelle e in lastre di ceramica (OS6)</t>
  </si>
  <si>
    <t>05.01</t>
  </si>
  <si>
    <t>*Pavimenti in ceramica</t>
  </si>
  <si>
    <t>05.01.02</t>
  </si>
  <si>
    <t>*Pavimenti in ceramica in letto di impasto adesivo</t>
  </si>
  <si>
    <t>Pavim. grès rosso:</t>
  </si>
  <si>
    <t>Pavim. grès rosso: 10x20cm</t>
  </si>
  <si>
    <t>*Pavim. piastr. grès porcell:</t>
  </si>
  <si>
    <t>*Pavim. piastr. grès porcell: 20x20cm uni.</t>
  </si>
  <si>
    <t>Protezioni per pavimenti in piastrelle mediantepannelli di trucciolare e manto di separazione</t>
  </si>
  <si>
    <t>05.02</t>
  </si>
  <si>
    <t>Rivestimenti in ceramica in letto di impasto adesivo</t>
  </si>
  <si>
    <t>05.02.02</t>
  </si>
  <si>
    <t>*Rivestimenti di pareti in piastrelle di gres fine nonsmaltato: 125x125x10mm</t>
  </si>
  <si>
    <t>*Specchio a filo piastrelle</t>
  </si>
  <si>
    <t>05.03</t>
  </si>
  <si>
    <t>Zoccolini in ceramica</t>
  </si>
  <si>
    <t>05.03.02</t>
  </si>
  <si>
    <t>Zoccolini in ceramica in letto di impasto adesivo</t>
  </si>
  <si>
    <t>Zoccolino:</t>
  </si>
  <si>
    <t>Zoccolino: grés H 10</t>
  </si>
  <si>
    <t>Zoccolino: grés porcell. H 10</t>
  </si>
  <si>
    <t>05.05</t>
  </si>
  <si>
    <t>Posa di marmette in conglomerato cementizio</t>
  </si>
  <si>
    <t>*Pavimentazione di marmette in conglomerato cementizio su caldane, 600x400x20mm</t>
  </si>
  <si>
    <t>*Rivestimento di pedate e alzate con marmette in conglomerato cementizio</t>
  </si>
  <si>
    <t>*Zoccolo con marmette in conglomerato cementizio, lunghezza lastre fino a 450 mm, altezza zoccolo 70 mm, spessore zoccolo 12 mm</t>
  </si>
  <si>
    <t>*Protezioni per rivestimenti di marmette in conglomerato cementizio, mediante pannelli in trucciolare e telo di PE</t>
  </si>
  <si>
    <t>*Rivestimento ini lastre di conglomerato cementizio, 600x400x20mm</t>
  </si>
  <si>
    <t>SOMMA * Opere in piastrelle e in lastre di ceramica (OS6)</t>
  </si>
  <si>
    <t>06</t>
  </si>
  <si>
    <t>* Pavimenti caldi (OS6)</t>
  </si>
  <si>
    <t>06.02</t>
  </si>
  <si>
    <t>Pavimenti</t>
  </si>
  <si>
    <t>06.02.02</t>
  </si>
  <si>
    <t>Pavimenti in gomma sintetica</t>
  </si>
  <si>
    <t>Pavimento in caucciù su sottofondi, s=2mm fornito in rulli</t>
  </si>
  <si>
    <t>Gomma sintetica: spess. 2mm</t>
  </si>
  <si>
    <t>*Alzata pedata in gomma sintetica: 30/17cm</t>
  </si>
  <si>
    <t>06.02.06</t>
  </si>
  <si>
    <t>Zerbini</t>
  </si>
  <si>
    <t>Zerbino fibre sintetiche:</t>
  </si>
  <si>
    <t>Zerbino fibre sintetiche: spess. min. 20mm</t>
  </si>
  <si>
    <t>06.03</t>
  </si>
  <si>
    <t>*Pavimenti in legno</t>
  </si>
  <si>
    <t>06.03.02</t>
  </si>
  <si>
    <t>*Pavimento in legno, con superficie in parquet</t>
  </si>
  <si>
    <t>*pavimento in legno, con superficie in parquet:</t>
  </si>
  <si>
    <t>06.04</t>
  </si>
  <si>
    <t>Superfici sportive</t>
  </si>
  <si>
    <t>06.04.02</t>
  </si>
  <si>
    <t>*Piani di posa per superfici sportive con pavimenti sportivi</t>
  </si>
  <si>
    <t>*Pavimentazione sportiva uniformemente elastica</t>
  </si>
  <si>
    <t>*pavimento sportivo con elementi elastici doppi:</t>
  </si>
  <si>
    <t>*Anelli con coperchio per pavimentazione sportiva</t>
  </si>
  <si>
    <t>*Anelli con coperchio, diametro  D 161-200 mm</t>
  </si>
  <si>
    <t>*Levatappi</t>
  </si>
  <si>
    <t>*Giunto di dilatazione</t>
  </si>
  <si>
    <t>06.06</t>
  </si>
  <si>
    <t>Zoccolini</t>
  </si>
  <si>
    <t>06.06.01</t>
  </si>
  <si>
    <t>Legno</t>
  </si>
  <si>
    <t>*Zoccolino 10x80(H)mm:</t>
  </si>
  <si>
    <t>*Zoccolino 10x80(H)mm: acero</t>
  </si>
  <si>
    <t>06.07</t>
  </si>
  <si>
    <t>Segnaletica</t>
  </si>
  <si>
    <t>06.07.01</t>
  </si>
  <si>
    <t>Segnaletica campi gioco</t>
  </si>
  <si>
    <t>Linee segnaletiche:</t>
  </si>
  <si>
    <t>Linee segnaletiche: diritte</t>
  </si>
  <si>
    <t>Linee segnaletiche: curve</t>
  </si>
  <si>
    <t>06.09</t>
  </si>
  <si>
    <t>Elementi incorporati</t>
  </si>
  <si>
    <t>06.09.01</t>
  </si>
  <si>
    <t>Coprigiunto</t>
  </si>
  <si>
    <t>Coprigiunto:</t>
  </si>
  <si>
    <t>Coprigiunto: con viti non in vista</t>
  </si>
  <si>
    <t>SOMMA * Pavimenti caldi (OS6)</t>
  </si>
  <si>
    <t>08</t>
  </si>
  <si>
    <t>* Opere da lattoniere (OS6)</t>
  </si>
  <si>
    <t>08.05</t>
  </si>
  <si>
    <t>*Lamiere di rivestimento e di raccordo</t>
  </si>
  <si>
    <t>08.05.01</t>
  </si>
  <si>
    <t>*Lamiere di rivestimento di alluminio preverniciato</t>
  </si>
  <si>
    <t>*Copertine in lamiera di alluminio preverniciato</t>
  </si>
  <si>
    <t>*Converse di lamiera di alluminio preverniciato</t>
  </si>
  <si>
    <t>08.05.02</t>
  </si>
  <si>
    <t>*Rivestimento tettoia</t>
  </si>
  <si>
    <t>*Rivestimento della tettoia in lastre in fibrocemento</t>
  </si>
  <si>
    <t>SOMMA * Opere da lattoniere (OS6)</t>
  </si>
  <si>
    <t>09</t>
  </si>
  <si>
    <t>Opere da falegname (OS6)</t>
  </si>
  <si>
    <t>09.03</t>
  </si>
  <si>
    <t>Porte a doppia battuta, porte interne, porte tagliafuoco</t>
  </si>
  <si>
    <t>09.03.02</t>
  </si>
  <si>
    <t>Porte interne</t>
  </si>
  <si>
    <t>*Porte interne (intelaiatura perimetrale)</t>
  </si>
  <si>
    <t>*Porte interne - 1a</t>
  </si>
  <si>
    <t>*Porte interne - 1b</t>
  </si>
  <si>
    <t>*Porte interne - 1c</t>
  </si>
  <si>
    <t>*Porte interne - 1d</t>
  </si>
  <si>
    <t>*Porte interne - 1e</t>
  </si>
  <si>
    <t>*Solo anta per telaio - 3a</t>
  </si>
  <si>
    <t>*Sopraprezzo per la griglia di aerazione</t>
  </si>
  <si>
    <t>*Porte interne - 1ep</t>
  </si>
  <si>
    <t>*Porta in legno massello nella parete d´urto</t>
  </si>
  <si>
    <t>*Elemento porta in legno massello con vetratura fissa ad un lato: b*h 275*215cm - porta tipo 1f</t>
  </si>
  <si>
    <t>*Elemento porta in legno massello con vetratura fissa ad un lato: b*h 340*215cm - porta tipo 1g</t>
  </si>
  <si>
    <t>*Elemento porta in legno massello: b*h 140*215cm - REI 60 - porta tipo 2c</t>
  </si>
  <si>
    <t>1 batt.- 1 scrocco con serrat.</t>
  </si>
  <si>
    <t>09.04</t>
  </si>
  <si>
    <t>*Protezioni solari</t>
  </si>
  <si>
    <t>09.04.02</t>
  </si>
  <si>
    <t>*veneziana a lamelle</t>
  </si>
  <si>
    <t>*lamelle di alluminio esterne 85/90 mm</t>
  </si>
  <si>
    <t>*lamelle di alluminio esterne motorizzate:</t>
  </si>
  <si>
    <t>09.05</t>
  </si>
  <si>
    <t>Soffittature, rivestimenti di pareti, sottostrutture, coibentazioni</t>
  </si>
  <si>
    <t>09.05.01</t>
  </si>
  <si>
    <t>Soffittature</t>
  </si>
  <si>
    <t>*Controsoffitto con pannelli fonoassorbenti in lana di legno mineralizzata con magnesite</t>
  </si>
  <si>
    <t>09.05.02</t>
  </si>
  <si>
    <t>Rivestimenti di pareti</t>
  </si>
  <si>
    <t>*Pareteantiurto in legno, tutte le pareti fino all’altezza di 215 cm</t>
  </si>
  <si>
    <t>*Parete antiurto in legno con sottostruttura, tutte le pareti fino all’altezza di 215 cm</t>
  </si>
  <si>
    <t>*Rivestimento verticale per interni con pannellifonoassorbenti in lana di legno mineralizzata con magnesite</t>
  </si>
  <si>
    <t>09.06</t>
  </si>
  <si>
    <t>Ferramenta particolare</t>
  </si>
  <si>
    <t>09.06.04</t>
  </si>
  <si>
    <t>Serrature</t>
  </si>
  <si>
    <t>Chiusura centralizz. (per cilindro)</t>
  </si>
  <si>
    <t>Chiusura centralizz. (per cilindro) con carta di sicurezza</t>
  </si>
  <si>
    <t>Chiavi:</t>
  </si>
  <si>
    <t>Chiavi: grande chiave maestra con security card</t>
  </si>
  <si>
    <t>Chiavi: chiave maestra gen. con security card</t>
  </si>
  <si>
    <t>3.C</t>
  </si>
  <si>
    <t>Chiavi: chiave maestra con security card</t>
  </si>
  <si>
    <t>3.D</t>
  </si>
  <si>
    <t>Chiavi: chiave normale senza carta di sicurezza</t>
  </si>
  <si>
    <t>09.07</t>
  </si>
  <si>
    <t>Pareti divisorie</t>
  </si>
  <si>
    <t>09.07.03</t>
  </si>
  <si>
    <t>Pareti divisorie per vani sanitari</t>
  </si>
  <si>
    <t>*pareti frontali/pareti laterali/pareti divisorie da 200cm:</t>
  </si>
  <si>
    <t>*con Piedini con piatto d'appoggio con luce inferiore</t>
  </si>
  <si>
    <t>*porte</t>
  </si>
  <si>
    <t>*porte con Larghezza libera 80 cm</t>
  </si>
  <si>
    <t>SOMMA Opere da falegname (OS6)</t>
  </si>
  <si>
    <t>Impianti sanitari</t>
  </si>
  <si>
    <t>14.04</t>
  </si>
  <si>
    <t>Tubazioni ed accessori</t>
  </si>
  <si>
    <t>14.04.07</t>
  </si>
  <si>
    <t>Tubazioni di scarico in polietilene PE-HD</t>
  </si>
  <si>
    <t>Tubazione di scarico in polietilene temperato:</t>
  </si>
  <si>
    <t>1.g</t>
  </si>
  <si>
    <t>679472721A</t>
  </si>
  <si>
    <t>Impianti di riscaldamento e refrigerazione Isolamento ed accessori Isolamento per tubazioni con polietilene espanso (PE-LD) Isolamento termico per tubi in vista e sottotraccia, spessore 9 mm</t>
  </si>
  <si>
    <t>Diametro tubo: ø 1/2" - 9 mm</t>
  </si>
  <si>
    <t>Diametro tubo: ø 3/4" - 9 mm</t>
  </si>
  <si>
    <t>Diametro tubo: ø 1" - 9 mm</t>
  </si>
  <si>
    <t xml:space="preserve">     13.05.03.03</t>
  </si>
  <si>
    <t>Impianti di riscaldamento e refrigerazione Isolamento ed accessori Isolamento per tubazioni con polietilene espanso (PE-LD) Isolamento termico per tubi in vista e sottotraccia, spessore 13 mm</t>
  </si>
  <si>
    <t>Diametro tubo: ø 1" - 13 mm</t>
  </si>
  <si>
    <t>Diametro tubo: ø 5/4" - 13 mm</t>
  </si>
  <si>
    <t>Diametro tubo: ø 6/4" - 13 mm</t>
  </si>
  <si>
    <t xml:space="preserve">     13.05.03.06</t>
  </si>
  <si>
    <t>Impianti di riscaldamento e refrigerazione Isolamento ed accessori Isolamento per tubazioni con polietilene espanso (PE-LD) Isolamento termico per tubi in vista e sottotraccia, spessore 19 mm</t>
  </si>
  <si>
    <t>Diametro tubo: ø 2"½ - 19 mm</t>
  </si>
  <si>
    <t>Diametro tubo: ø 3" - 19 mm</t>
  </si>
  <si>
    <t xml:space="preserve">     13.05.04.10</t>
  </si>
  <si>
    <t>Impianti di riscaldamento e refrigerazione Isolamento ed accessori Guaina isolante per impianti di refrigerazione Isolamento delle valvole e delle pompe del circuito di riscaldamento/raffreddamento</t>
  </si>
  <si>
    <t>da DN 15 a DN 32</t>
  </si>
  <si>
    <t>da DN 40 a DN 65</t>
  </si>
  <si>
    <t>da DN 80 a DN100</t>
  </si>
  <si>
    <t xml:space="preserve">     13.05.05.08</t>
  </si>
  <si>
    <t>Impianti di riscaldamento e refrigerazione Isolamento ed accessori Isolamento per tubazioni di raffreddamento Isolamento dei tubi passanti in vista con coppelle e curve di polistirene espanso</t>
  </si>
  <si>
    <t>Diametro tubo: ø 76 mm - 50 mm - DN65</t>
  </si>
  <si>
    <t>Diametro tubo: ø 88,9 - 50 mm - DN80</t>
  </si>
  <si>
    <t xml:space="preserve">     13.05.05.09</t>
  </si>
  <si>
    <t>Diametro tubo: ø 108 mm - 60 mm - DN100</t>
  </si>
  <si>
    <t xml:space="preserve">     13.06.01.05</t>
  </si>
  <si>
    <t>Impianti di riscaldamento e refrigerazione Impianto elettrico e di regolazione ed accessori Apparecchiature di regolazione elettronica Automation Server per il controllo di moduli I/O</t>
  </si>
  <si>
    <t xml:space="preserve">  13.06.01.05.A*</t>
  </si>
  <si>
    <t>Pauschal</t>
  </si>
  <si>
    <t xml:space="preserve">     13.06.01.06</t>
  </si>
  <si>
    <t>Impianti di riscaldamento e refrigerazione Impianto elettrico e di regolazione ed accessori Apparecchiature di regolazione elettronica Touch Panel</t>
  </si>
  <si>
    <t xml:space="preserve">     13.06.01.07</t>
  </si>
  <si>
    <t>Impianti di riscaldamento e refrigerazione Impianto elettrico e di regolazione ed accessori Apparecchiature di regolazione elettronica Regolatore DDC digitale liberamente programmabile LonMark®</t>
  </si>
  <si>
    <t xml:space="preserve">     13.06.01.08</t>
  </si>
  <si>
    <t xml:space="preserve">     13.06.01.09</t>
  </si>
  <si>
    <t xml:space="preserve">     13.06.01.10</t>
  </si>
  <si>
    <t>Impianti di riscaldamento e refrigerazione Impianto elettrico e di regolazione ed accessori Apparecchiature di regolazione elettronica Modulo di espansione I/O - Nr. 8 uscite digitali</t>
  </si>
  <si>
    <t xml:space="preserve">     13.06.01.11</t>
  </si>
  <si>
    <t>Impianti di riscaldamento e refrigerazione Impianto elettrico e di regolazione ed accessori Apparecchiature di regolazione elettronica Modulo di espansione I/O - Nr. 8 uscite analogiche</t>
  </si>
  <si>
    <t xml:space="preserve">     13.06.01.12</t>
  </si>
  <si>
    <t>Impianti di riscaldamento e refrigerazione Impianto elettrico e di regolazione ed accessori Apparecchiature di regolazione elettronica Modulo di espansione I/O - Nr. 16 ingressi digitali</t>
  </si>
  <si>
    <t xml:space="preserve">     13.06.01.13</t>
  </si>
  <si>
    <t>Impianti di riscaldamento e refrigerazione Impianto elettrico e di regolazione ed accessori Apparecchiature di regolazione elettronica Modulo di espansione I/O - Nr. 16 ingressi universali</t>
  </si>
  <si>
    <t xml:space="preserve">     13.06.02.01</t>
  </si>
  <si>
    <t>Impianti di riscaldamento e refrigerazione Impianto elettrico e di regolazione ed accessori Sonde Sonda di temperature di mandata:</t>
  </si>
  <si>
    <t xml:space="preserve">               A</t>
  </si>
  <si>
    <t>ad immersione con guaina in ottone</t>
  </si>
  <si>
    <t xml:space="preserve">               B</t>
  </si>
  <si>
    <t>ad immersione con guaina in acciaio INOX</t>
  </si>
  <si>
    <t xml:space="preserve">        13.06.02</t>
  </si>
  <si>
    <t>Impianti di riscaldamento e refrigerazione Impianto elettrico e di regolazione ed accessori Sonde</t>
  </si>
  <si>
    <t>Termosonda esterna</t>
  </si>
  <si>
    <t>Sonda di temperatura ambiente</t>
  </si>
  <si>
    <t>Termostato di sicurezza</t>
  </si>
  <si>
    <t xml:space="preserve">     13.06.03.01</t>
  </si>
  <si>
    <t>Impianti di riscaldamento e refrigerazione Impianto elettrico e di regolazione ed accessori Valvole miscelatrici e valvole a settore Valvola di regolazione a tre vie in esecuzione filettata:</t>
  </si>
  <si>
    <t>DN 15 - G 1/2"</t>
  </si>
  <si>
    <t xml:space="preserve">               C</t>
  </si>
  <si>
    <t>DN 25 - G 1"</t>
  </si>
  <si>
    <t xml:space="preserve">     13.07.01.01</t>
  </si>
  <si>
    <t>Impianti di riscaldamento e refrigerazione Impianto di ventilazione Canali di ventilazione Canali in lamiera zincata per impianti di ventilazione</t>
  </si>
  <si>
    <t xml:space="preserve">  13.07.01.01.A*</t>
  </si>
  <si>
    <t>Sezioni diverse</t>
  </si>
  <si>
    <t xml:space="preserve">     13.07.02.01</t>
  </si>
  <si>
    <t>Impianti di riscaldamento e refrigerazione Impianto di ventilazione Isolazione canali di ventilazione Isolazione dei canali dell'aria con materassino speciale termoacustico</t>
  </si>
  <si>
    <t xml:space="preserve">     13.07.03.01</t>
  </si>
  <si>
    <t>Impianti di riscaldamento e refrigerazione Impianto di ventilazione Serrande automatiche tagliafuoco Serrande automatiche tagliafuoco, certificata secondo UNI EN 1366-2</t>
  </si>
  <si>
    <t>Dimensioni: 700 x 300 mm - EIS 120</t>
  </si>
  <si>
    <t>Dimensioni: 500 x 300 mm - EIS 120</t>
  </si>
  <si>
    <t>Dimensioni: 400 x 400 mm - EIS 120</t>
  </si>
  <si>
    <t>Dimensioni: 350 x 300 mm - EIS 120</t>
  </si>
  <si>
    <t>Dimensioni: 300 x 300 mm - EIS 120</t>
  </si>
  <si>
    <t>Dimensioni: 250 x 200 mm - EIS 120</t>
  </si>
  <si>
    <t>Dimensioni: 200 x 200 mm - EIS 120</t>
  </si>
  <si>
    <t xml:space="preserve">     13.07.04.01</t>
  </si>
  <si>
    <t>Impianti di riscaldamento e refrigerazione Impianto di ventilazione Tubi flessibili Condotto flessibile realizzato con tessuto poliestere spalmato con resine poliolefiniche additivate</t>
  </si>
  <si>
    <t>DN 100</t>
  </si>
  <si>
    <t>DN 125</t>
  </si>
  <si>
    <t xml:space="preserve">              N*</t>
  </si>
  <si>
    <t>DN 250</t>
  </si>
  <si>
    <t xml:space="preserve">     13.07.05.02</t>
  </si>
  <si>
    <t>Impianti di riscaldamento e refrigerazione Impianto di ventilazione Bocchette di ventilazione Bocchetta per la ripresa in alluminio, con alette orizzontali fisse</t>
  </si>
  <si>
    <t>Dimensioni: 1025 x 225 mm</t>
  </si>
  <si>
    <t>Dimensioni: 525 x 125 mm</t>
  </si>
  <si>
    <t>Dimensioni: 525 x 75 mm</t>
  </si>
  <si>
    <t xml:space="preserve">     13.07.05.03</t>
  </si>
  <si>
    <t>Impianti di riscaldamento e refrigerazione Impianto di ventilazione Bocchette di ventilazione Bocchetta per la ripresa in alluminio, esecuzione particolarmente stabile</t>
  </si>
  <si>
    <t>Dimensioni: 1225 x 225 mm</t>
  </si>
  <si>
    <t xml:space="preserve">     13.07.05.04</t>
  </si>
  <si>
    <t>Impianti di riscaldamento e refrigerazione Impianto di ventilazione Bocchette di ventilazione Diffusore regolabile ad effetto elicoidale</t>
  </si>
  <si>
    <t>Diametro 315 mm</t>
  </si>
  <si>
    <t xml:space="preserve">     13.07.05.06</t>
  </si>
  <si>
    <t>Impianti di riscaldamento e refrigerazione Impianto di ventilazione Bocchette di ventilazione Bocchetta per la mandata in alluminio, con alette orizzontali fisse</t>
  </si>
  <si>
    <t>Dimensioni: 525 x 225 mm</t>
  </si>
  <si>
    <t>Dimensioni: 425 x 125 mm</t>
  </si>
  <si>
    <t xml:space="preserve">     13.07.05.07</t>
  </si>
  <si>
    <t xml:space="preserve">     13.07.05.12</t>
  </si>
  <si>
    <t>Impianti di riscaldamento e refrigerazione Impianto di ventilazione Bocchette di ventilazione Valvola di ventilazione in esecuzione circolare, per ripresa</t>
  </si>
  <si>
    <t>Diametro: ø 125 mm</t>
  </si>
  <si>
    <t xml:space="preserve">     13.07.05.13</t>
  </si>
  <si>
    <t>Impianti di riscaldamento e refrigerazione Impianto di ventilazione Bocchette di ventilazione Valvola di ventilazione in esecuzione circolare, per mandata</t>
  </si>
  <si>
    <t xml:space="preserve">     13.07.06.01</t>
  </si>
  <si>
    <t>Impianti di riscaldamento e refrigerazione Impianto di ventilazione Silenziatori impianto di ventilazione Silenziatore</t>
  </si>
  <si>
    <t xml:space="preserve">  13.07.06.01.A*</t>
  </si>
  <si>
    <t>100-100-1- Dimensioni: BxHxL = 200 x 150 x 2000 mm</t>
  </si>
  <si>
    <t>100-100-1- Dimensioni: BxHxL = 200 x 200 x 2000 mm</t>
  </si>
  <si>
    <t>100-50-2- Dimensioni: BxHxL = 300 x 150 x 2000 mm</t>
  </si>
  <si>
    <t>100-50-3- Dimensioni: BxHxL = 450 x 200 x 2500 mm</t>
  </si>
  <si>
    <t>100-50-3- Dimensioni: BxHxL = 450 x 250 x 1250 mm</t>
  </si>
  <si>
    <t>100-50-3- Dimensioni: BxHxL = 450 x 250 x 2500 mm</t>
  </si>
  <si>
    <t>100-50-3- Dimensioni: BxHxL = 450 x 350 x 2500 mm</t>
  </si>
  <si>
    <t>100-67-3- Dimensioni: BxHxL = 500 x 150 x 2000 mm</t>
  </si>
  <si>
    <t>100-67-3- Dimensioni: BxHxL = 500 x 150 x 2500 mm</t>
  </si>
  <si>
    <t>100-62-4- Dimensioni: BxHxL = 650 x 150 x 2500 mm</t>
  </si>
  <si>
    <t>100-62-4- Dimensioni: BxHxL = 650 x 200 x 3000 mm</t>
  </si>
  <si>
    <t xml:space="preserve">     13.07.07.01</t>
  </si>
  <si>
    <t>Impianti di riscaldamento e refrigerazione Impianto di ventilazione Griglie esterne Griglie esterne di presa aria e di espulsione</t>
  </si>
  <si>
    <t>Dimensioni: 1297x597 mm - espulsione</t>
  </si>
  <si>
    <t>Dimensioni: 1297x597 mm - ripresa aria fresca</t>
  </si>
  <si>
    <t xml:space="preserve">     13.07.07.02</t>
  </si>
  <si>
    <t>Impianti di riscaldamento e refrigerazione Impianto di ventilazione Griglie esterne Torre di presa d'aria e di espulsione</t>
  </si>
  <si>
    <t>Diametro: ø 900 mm</t>
  </si>
  <si>
    <t xml:space="preserve">     13.07.07.05</t>
  </si>
  <si>
    <t>Impianti di riscaldamento e refrigerazione Impianto di ventilazione Griglie esterne Tubazione strutturata in PEAD a doppia parete</t>
  </si>
  <si>
    <t>Diametro interno: 852 mm - Diametro esterno: 1000 mm</t>
  </si>
  <si>
    <t xml:space="preserve">     13.07.07.06</t>
  </si>
  <si>
    <t>Impianti di riscaldamento e refrigerazione Impianto di ventilazione Griglie esterne Curve in PEAD a doppia parete</t>
  </si>
  <si>
    <t>Curva 90°</t>
  </si>
  <si>
    <t xml:space="preserve">     13.07.08.01</t>
  </si>
  <si>
    <t>Impianti di riscaldamento e refrigerazione Impianto di ventilazione Gruppi di ventilazione Gruppo di trattamento aria</t>
  </si>
  <si>
    <t>Portata volumetrica dell'aria: 5.000 m³/h</t>
  </si>
  <si>
    <t xml:space="preserve">     13.07.08.02</t>
  </si>
  <si>
    <t>Portata volumetrica dell'aria: 5.500 m³/h</t>
  </si>
  <si>
    <t xml:space="preserve">     13.07.08.21</t>
  </si>
  <si>
    <t>Impianti di riscaldamento e refrigerazione Impianto di ventilazione Gruppi di ventilazione Opera di messa in funzione e di taratura degli impianti di ventilazione</t>
  </si>
  <si>
    <t xml:space="preserve">     13.07.09.02</t>
  </si>
  <si>
    <t>Impianti di riscaldamento e refrigerazione Impianto di ventilazione Regolatori di portata Regolatore di portata di forma rettangolare</t>
  </si>
  <si>
    <t>Dimensioni: 400 x 100 mm</t>
  </si>
  <si>
    <t>Dimensioni: 500 x 100 mm</t>
  </si>
  <si>
    <t>Dimensioni: 600 x 200 mm</t>
  </si>
  <si>
    <t xml:space="preserve">     13.08.01.13</t>
  </si>
  <si>
    <t>Impianti di riscaldamento e refrigerazione Impianto di raffreddamento Condizionatori, gruppi frigo e pompe di calore Refrigeratore di liquido composto da condensatore  remoto e da desurriscaldatore per il recupero parziale del calore di condensazione</t>
  </si>
  <si>
    <t xml:space="preserve">  13.08.01.13.A*</t>
  </si>
  <si>
    <t xml:space="preserve">     13.08.01.14</t>
  </si>
  <si>
    <t>Impianti di riscaldamento e refrigerazione Impianto di raffreddamento Condizionatori, gruppi frigo e pompe di calore Serbatoio inerziale a pressione</t>
  </si>
  <si>
    <t xml:space="preserve">     99.01.03.01</t>
  </si>
  <si>
    <t>Voci particolari Voci particolari Voci particolari Smontaggio pompa esistente</t>
  </si>
  <si>
    <t xml:space="preserve">     99.01.03.02</t>
  </si>
  <si>
    <t>Voci particolari Voci particolari Voci particolari Prove di funzionamento, di taratura, di pressione a caldo e a freddo degli impianti termoidraulici</t>
  </si>
  <si>
    <t>CATEGORIA OS3</t>
  </si>
  <si>
    <t xml:space="preserve">     09.06.06.06</t>
  </si>
  <si>
    <t>Opere da falegname Ferramenta particolare Segnaletica Cartello fisso a muro luminescente</t>
  </si>
  <si>
    <t>Dimensioni: 120 x 120 mm</t>
  </si>
  <si>
    <t>Dimensioni: 200 x 200 mm</t>
  </si>
  <si>
    <t>Dimensioni: 350 x 350 mm</t>
  </si>
  <si>
    <t xml:space="preserve">     09.06.06.07</t>
  </si>
  <si>
    <t>Opere da falegname Ferramenta particolare Segnaletica Cartello bifacciale luminescente a bandiera per installazione a parete e a soffitto</t>
  </si>
  <si>
    <t xml:space="preserve">     13.01.02.03</t>
  </si>
  <si>
    <t>Impianti di riscaldamento e refrigerazione Impianto di produzione energia termica, strumenti ed accessori Bollitori Sistema combinato di riscaldamento dell’ acqua sanitaria</t>
  </si>
  <si>
    <t>.......................................</t>
  </si>
  <si>
    <t xml:space="preserve">     13.01.05.05</t>
  </si>
  <si>
    <t>Impianti di riscaldamento e refrigerazione Impianto di produzione energia termica, strumenti ed accessori Organi di intercettazione Valvola d'intercettazione a sfera:</t>
  </si>
  <si>
    <t xml:space="preserve">     13.01.06.01</t>
  </si>
  <si>
    <t>Impianti di riscaldamento e refrigerazione Impianto di produzione energia termica, strumenti ed accessori Valvole di ritegno Valvola di non ritorno a clapet:</t>
  </si>
  <si>
    <t>DN 25 - 1"</t>
  </si>
  <si>
    <t xml:space="preserve">     13.02.09.03</t>
  </si>
  <si>
    <t>Impianti di riscaldamento e refrigerazione Impianto di combustione e di scarico dei prodotti di combustione ed accessori Accessori in generale Estintori a secco da 6 kg tipo a polvere 55 A 233 B-C</t>
  </si>
  <si>
    <t xml:space="preserve">     13.02.09.06</t>
  </si>
  <si>
    <t>Impianti di riscaldamento e refrigerazione Impianto di combustione e di scarico dei prodotti di combustione ed accessori Accessori in generale Estintori a CO2 kg 5 - 113 BC</t>
  </si>
  <si>
    <t xml:space="preserve">     13.02.09.07</t>
  </si>
  <si>
    <t>Impianti di riscaldamento e refrigerazione Impianto di combustione e di scarico dei prodotti di combustione ed accessori Accessori in generale Cassetta di contenimento per gli estintori da 6 kg - 9 kg - 12 kg - 5 kg CO2</t>
  </si>
  <si>
    <t>per estintore da 6 kg per montaggio esterno e/o incasso</t>
  </si>
  <si>
    <t>per estintore da 5 kg da esterno</t>
  </si>
  <si>
    <t>Diametro tubo: ø 3/8" - 9 mm</t>
  </si>
  <si>
    <t xml:space="preserve">  13.05.03.03.F*</t>
  </si>
  <si>
    <t xml:space="preserve">     13.05.07.02</t>
  </si>
  <si>
    <t>Impianti di riscaldamento e refrigerazione Isolamento ed accessori Protezione antincendio Collare antincendio REI 120</t>
  </si>
  <si>
    <t>Segmente</t>
  </si>
  <si>
    <t xml:space="preserve">     13.05.07.03</t>
  </si>
  <si>
    <t>Impianti di riscaldamento e refrigerazione Isolamento ed accessori Protezione antincendio Mastice acrilico intumescente a base d'acqua.</t>
  </si>
  <si>
    <t>cartuccia da 300 ml</t>
  </si>
  <si>
    <t>Kartusche</t>
  </si>
  <si>
    <t xml:space="preserve">     13.05.07.04</t>
  </si>
  <si>
    <t>Impianti di riscaldamento e refrigerazione Isolamento ed accessori Protezione antincendio Nastro speciale continuo impiegato per sigillare attraversamenti di tubi combustibili in tecnopolimero</t>
  </si>
  <si>
    <t xml:space="preserve">     14.01.01.03</t>
  </si>
  <si>
    <t>Impianti sanitari Distribuzione dell'acqua potabile ed accessori Contatori d'acqua Contatore di acqua calda per piccole portate:</t>
  </si>
  <si>
    <t>DN 50 - 2 " - 20 m3/h</t>
  </si>
  <si>
    <t xml:space="preserve">     14.01.02.01</t>
  </si>
  <si>
    <t>Riduttore di pressione a manicotto:</t>
  </si>
  <si>
    <t xml:space="preserve">     14.01.03.01</t>
  </si>
  <si>
    <t>Filtro d'acqua a controlavaggio a manicotto:</t>
  </si>
  <si>
    <t>DN 50 - 2" - 17 m3/h</t>
  </si>
  <si>
    <t xml:space="preserve">     14.01.03.05</t>
  </si>
  <si>
    <t>Filtro d'impurità a manicotto:</t>
  </si>
  <si>
    <t xml:space="preserve">     14.01.03.07</t>
  </si>
  <si>
    <t>Filtro autopulente automatico con pressione differenziale per la filtrazione dell’acqua potabile ed industriale</t>
  </si>
  <si>
    <t xml:space="preserve">     14.01.03.17</t>
  </si>
  <si>
    <t>Separatore centrifugo</t>
  </si>
  <si>
    <t xml:space="preserve">     14.01.04.04</t>
  </si>
  <si>
    <t>Impianti sanitari Distribuzione dell'acqua potabile ed accessori Organi di intercettazione Valvola a manicotto con sede inclinata:</t>
  </si>
  <si>
    <t xml:space="preserve">     14.01.04.07</t>
  </si>
  <si>
    <t>Impianti sanitari Distribuzione dell'acqua potabile ed accessori Organi di intercettazione Valvola da incasso:</t>
  </si>
  <si>
    <t xml:space="preserve">     14.01.04.08</t>
  </si>
  <si>
    <t>Impianti sanitari Distribuzione dell'acqua potabile ed accessori Organi di intercettazione Rubinetto di carico e scarico:</t>
  </si>
  <si>
    <t xml:space="preserve">     14.01.04.09</t>
  </si>
  <si>
    <t>Impianti sanitari Distribuzione dell'acqua potabile ed accessori Organi di intercettazione Rubinetto ad angolo:</t>
  </si>
  <si>
    <t>3/8" - 1/2", con filtro</t>
  </si>
  <si>
    <t xml:space="preserve">     14.01.04.11</t>
  </si>
  <si>
    <t>Impianti sanitari Distribuzione dell'acqua potabile ed accessori Organi di intercettazione Compensatore assiale</t>
  </si>
  <si>
    <t>Diametro 18 mm - DN 15 - 1/2"</t>
  </si>
  <si>
    <t>Diametro 22 mm - DN 20 - 3/4"</t>
  </si>
  <si>
    <t>Diametro 35 mm - DN 32 - 5/4"</t>
  </si>
  <si>
    <t>Diametro 42 mm - DN 40 - 6/4"</t>
  </si>
  <si>
    <t xml:space="preserve">     14.01.06.01</t>
  </si>
  <si>
    <t>Impianti sanitari Distribuzione dell'acqua potabile ed accessori Valvole miscelatrici per acqua sanitaria Miscelatore termostatico:</t>
  </si>
  <si>
    <t xml:space="preserve">   14.01.06.01.f</t>
  </si>
  <si>
    <t xml:space="preserve">     14.01.07.03</t>
  </si>
  <si>
    <t>Impianti sanitari Distribuzione dell'acqua potabile ed accessori Pompe per acqua sanitaria Pompa a rotore bagnato esente da manutenzione</t>
  </si>
  <si>
    <t>P15</t>
  </si>
  <si>
    <t xml:space="preserve">     14.01.07.04</t>
  </si>
  <si>
    <t>Impianti sanitari Distribuzione dell'acqua potabile ed accessori Pompe per acqua sanitaria Pompa verticale multistadio</t>
  </si>
  <si>
    <t xml:space="preserve">     14.01.08.01</t>
  </si>
  <si>
    <t>Impianti sanitari Distribuzione dell'acqua potabile ed accessori Disconnettore di rete Disconnettore di rete a manicotto:</t>
  </si>
  <si>
    <t xml:space="preserve">     14.01.09.01</t>
  </si>
  <si>
    <t>Vaso d'espansione a membrana:</t>
  </si>
  <si>
    <t>5 l</t>
  </si>
  <si>
    <t xml:space="preserve">     14.02.03.02</t>
  </si>
  <si>
    <t>Impianti sanitari Impianti antincendio ed accessori Naspi Naspo per montaggio da incasso con scomparto porta estintore</t>
  </si>
  <si>
    <t>Lunghezza flessibile: 20 m - STORZ D</t>
  </si>
  <si>
    <t xml:space="preserve">     14.02.04.01</t>
  </si>
  <si>
    <t>Impianti sanitari Impianti antincendio ed accessori Attacchi motopompa Attacco motopompa:</t>
  </si>
  <si>
    <t>Storz "B" - DN 50</t>
  </si>
  <si>
    <t xml:space="preserve">     14.03.01.04</t>
  </si>
  <si>
    <t>Impianti sanitari Impianti di scarico e di aerazione ed accessori Pozzetto di scarico Pozzetto a pavimento con sistema antiodore "Primus"</t>
  </si>
  <si>
    <t>DN 50</t>
  </si>
  <si>
    <t xml:space="preserve">        14.03.03</t>
  </si>
  <si>
    <t>Impianti sanitari Impianti di scarico e di aerazione ed accessori Ventilatori di aerazione</t>
  </si>
  <si>
    <t>Ventilatore per WC singolo</t>
  </si>
  <si>
    <t xml:space="preserve">     14.04.01.01</t>
  </si>
  <si>
    <t>Impianti sanitari Tubazioni ed accessori Tubazioni pressfitting in acciaio inox Tubo in acciaio inossidabile austenitico (materiale 1.4401) AISI 316</t>
  </si>
  <si>
    <t>Diametro: ø 15x1,0 mm - DN 10</t>
  </si>
  <si>
    <t>Diametro: ø 18x1,0 mm - DN 15</t>
  </si>
  <si>
    <t>Diametro: ø 22x1,2 mm - DN 20</t>
  </si>
  <si>
    <t>Diametro: ø 28x1,2 mm - DN 25</t>
  </si>
  <si>
    <t>Diametro: ø 35x1,5 mm - DN 32</t>
  </si>
  <si>
    <t>Diametro: ø 42x1,5 mm - DN 40</t>
  </si>
  <si>
    <t>Diametro: ø 54x1,5 mm - DN 50</t>
  </si>
  <si>
    <t>Diametro: ø 76x2,0 mm - DN 65</t>
  </si>
  <si>
    <t xml:space="preserve">               I*</t>
  </si>
  <si>
    <t>Diametro: ø 88,9x2,0 mm - DN 80</t>
  </si>
  <si>
    <t xml:space="preserve">               K*</t>
  </si>
  <si>
    <t>Diametro: ø 108,0x2,0 m - DN 100</t>
  </si>
  <si>
    <t xml:space="preserve">     14.04.01.02</t>
  </si>
  <si>
    <t>Impianti sanitari Tubazioni ed accessori Tubazioni pressfitting in acciaio inox Tubazione in acciaio inox AISI 316</t>
  </si>
  <si>
    <t>Diametro 48,3 x 2,0 mm</t>
  </si>
  <si>
    <t xml:space="preserve">     14.04.02.01</t>
  </si>
  <si>
    <t>Impianti sanitari Tubazioni ed accessori Tubazioni in acciaio Tubo d'acciaio zincato senza saldatura:</t>
  </si>
  <si>
    <t xml:space="preserve">     14.04.04.01</t>
  </si>
  <si>
    <t>Impianti sanitari Tubazioni ed accessori Tubazioni in plastica per acqua sanitaria Tubo in polietilene (PE-Xa):</t>
  </si>
  <si>
    <t xml:space="preserve">   14.04.04.01.A</t>
  </si>
  <si>
    <t>øa 16 * 2,2 mm</t>
  </si>
  <si>
    <t>øa 20 * 2,8 mm</t>
  </si>
  <si>
    <t>øa 25 * 3,5 mm</t>
  </si>
  <si>
    <t xml:space="preserve">               D</t>
  </si>
  <si>
    <t>øa 32 * 4,4 mm</t>
  </si>
  <si>
    <t xml:space="preserve">     14.04.08.01</t>
  </si>
  <si>
    <t>Impianti sanitari Tubazioni ed accessori Tubazioni di scarico in polipropilene rinforzato con minerali (tipo WAVIN) Tubazione in polipropilene:</t>
  </si>
  <si>
    <t>øa 110 mm</t>
  </si>
  <si>
    <t>øa 125 mm</t>
  </si>
  <si>
    <t>øa 160 mm</t>
  </si>
  <si>
    <t xml:space="preserve">     14.04.08.10</t>
  </si>
  <si>
    <t>Impianti sanitari Tubazioni ed accessori Tubazioni di scarico in polipropilene rinforzato con minerali (tipo WAVIN) Tubazione di scarico in polipropilene PP</t>
  </si>
  <si>
    <t>Diametro ø 50 x 2,0 mm</t>
  </si>
  <si>
    <t>Diametro ø 75 x 2,6 mm</t>
  </si>
  <si>
    <t>Diametro ø 90 x 3,0 mm</t>
  </si>
  <si>
    <t>Diametro ø 110 x 3,4 mm</t>
  </si>
  <si>
    <t xml:space="preserve">     14.04.09.01</t>
  </si>
  <si>
    <t>Impianti sanitari Tubazioni ed accessori Tubazioni di scarico in PVC Tubo di PVC per fognatura:</t>
  </si>
  <si>
    <t>DN 110 mm</t>
  </si>
  <si>
    <t>DN 125 mm</t>
  </si>
  <si>
    <t>DN 160 mm</t>
  </si>
  <si>
    <t>DN 200 mm</t>
  </si>
  <si>
    <t xml:space="preserve">     14.04.13.01</t>
  </si>
  <si>
    <t>Impianti sanitari Tubazioni ed accessori Tubazioni di sfiato in polipropilene (PP) Tubazione di sfiato in polipropilene grigio autoestingente secondo DIN 4102</t>
  </si>
  <si>
    <t>Diametro ø 75 x 1,9 mm</t>
  </si>
  <si>
    <t>Diametro ø 110 x 2,7 mm</t>
  </si>
  <si>
    <t>Diametro ø 125 x 2,7 mm</t>
  </si>
  <si>
    <t xml:space="preserve">     14.05.01.06</t>
  </si>
  <si>
    <t>Impianti sanitari Isolamento per tubazioni ed accessori Isolamento per tubazioni con guaina esterna in polietilene espanso (PE-LD) Isolamento termico per tubi in vista, nell'impianto di riscaldamento e sanitario</t>
  </si>
  <si>
    <t>Diametro tubo: ø 3/8" - 25 mm</t>
  </si>
  <si>
    <t>Diametro tubo: ø 1/2" - 25 mm</t>
  </si>
  <si>
    <t>Diametro tubo: ø 3/4" - 25 mm</t>
  </si>
  <si>
    <t>Diametro tubo: ø 1" - 25 mm</t>
  </si>
  <si>
    <t xml:space="preserve">     14.05.01.07</t>
  </si>
  <si>
    <t>Diametro tubo: ø 6/4" - 32 mm</t>
  </si>
  <si>
    <t>Diametro tubo: ø 2" - 32 mm</t>
  </si>
  <si>
    <t xml:space="preserve">     14.05.01.08</t>
  </si>
  <si>
    <t>Impianti sanitari Isolamento per tubazioni ed accessori Isolamento per tubazioni con guaina esterna in polietilene espanso (PE-LD) Rivestimento esterno delle tubazioni dell'impianto sanitario</t>
  </si>
  <si>
    <t xml:space="preserve">     14.09.01.01</t>
  </si>
  <si>
    <t>Impianti sanitari Apparecchiature sanitarie ed accessori Lavabi Lavabo sospeso:</t>
  </si>
  <si>
    <t>60 * 48 cm</t>
  </si>
  <si>
    <t>65 * 50 cm</t>
  </si>
  <si>
    <t xml:space="preserve">        14.09.01</t>
  </si>
  <si>
    <t>Impianti sanitari Apparecchiature sanitarie ed accessori Lavabi</t>
  </si>
  <si>
    <t>Miscelatore monoleva</t>
  </si>
  <si>
    <t xml:space="preserve">     14.09.01.30</t>
  </si>
  <si>
    <t>Impianti sanitari Apparecchiature sanitarie ed accessori Lavabi Impianto lavabo con bacini circolari</t>
  </si>
  <si>
    <t xml:space="preserve">  14.09.01.30.A*</t>
  </si>
  <si>
    <t>Vaschette: Nr. 4 - Diametro 420 mm - Lunghezza: 3200 mm</t>
  </si>
  <si>
    <t>Vaschette: Nr. 2 - Diametro 420 mm - Lunghezza: 1800 mm</t>
  </si>
  <si>
    <t xml:space="preserve">        14.09.02</t>
  </si>
  <si>
    <t>Impianti sanitari Apparecchiature sanitarie ed accessori Vasi WC ed orinatoi</t>
  </si>
  <si>
    <t>Vaso WC - sospeso</t>
  </si>
  <si>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</si>
  <si>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</si>
  <si>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</si>
  <si>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</si>
  <si>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</si>
  <si>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</si>
  <si>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</si>
  <si>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</si>
  <si>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</si>
  <si>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</si>
  <si>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</si>
  <si>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</si>
  <si>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</si>
  <si>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</si>
  <si>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</si>
  <si>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</si>
  <si>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</si>
  <si>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</si>
  <si>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</si>
  <si>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</si>
  <si>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</si>
  <si>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</si>
  <si>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</si>
  <si>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</si>
  <si>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</si>
  <si>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</si>
  <si>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</si>
  <si>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</si>
  <si>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</si>
  <si>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</si>
  <si>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</si>
  <si>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</si>
  <si>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</si>
  <si>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</si>
  <si>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</si>
  <si>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</si>
  <si>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</si>
  <si>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</si>
  <si>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</si>
  <si>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</si>
  <si>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</si>
  <si>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</si>
  <si>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</si>
  <si>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</si>
  <si>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</si>
  <si>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</si>
  <si>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</si>
  <si>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</si>
  <si>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</si>
  <si>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</si>
  <si>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</si>
  <si>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</si>
  <si>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</si>
  <si>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</si>
  <si>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</si>
  <si>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</si>
  <si>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</si>
  <si>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</si>
  <si>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</si>
  <si>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</si>
  <si>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</si>
  <si>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</si>
  <si>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</si>
  <si>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</si>
  <si>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</si>
  <si>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</si>
  <si>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</si>
  <si>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</si>
  <si>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</si>
  <si>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</si>
  <si>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</si>
  <si>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</si>
  <si>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</si>
  <si>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</si>
  <si>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</si>
  <si>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</si>
  <si>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</si>
  <si>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</si>
  <si>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</si>
  <si>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</si>
  <si>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</si>
  <si>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</si>
  <si>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</si>
  <si>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</si>
  <si>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</si>
  <si>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</si>
  <si>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</si>
  <si>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</si>
  <si>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</si>
  <si>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</si>
  <si>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</si>
  <si>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</si>
  <si>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</si>
  <si>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</si>
  <si>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</si>
  <si>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</si>
  <si>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</si>
  <si>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</si>
  <si>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</si>
  <si>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</si>
  <si>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</si>
  <si>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</si>
  <si>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</si>
  <si>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</si>
  <si>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</si>
  <si>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</si>
  <si>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</si>
  <si>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</si>
  <si>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</si>
  <si>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</si>
  <si>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</si>
  <si>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</si>
  <si>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</si>
  <si>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</si>
  <si>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</si>
  <si>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</si>
  <si>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</si>
  <si>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</si>
  <si>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</si>
  <si>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</si>
  <si>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</si>
  <si>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</si>
  <si>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</si>
  <si>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</si>
  <si>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</si>
  <si>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</si>
  <si>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</si>
  <si>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</si>
  <si>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</si>
  <si>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</si>
  <si>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</si>
  <si>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</si>
  <si>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</si>
  <si>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</si>
  <si>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</si>
  <si>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</si>
  <si>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</si>
  <si>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</si>
  <si>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</si>
  <si>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</si>
  <si>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</si>
  <si>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</si>
  <si>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</si>
  <si>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</si>
  <si>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</si>
  <si>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</si>
  <si>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</si>
  <si>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</si>
  <si>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</si>
  <si>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</si>
  <si>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</si>
  <si>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</si>
  <si>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</si>
  <si>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</si>
  <si>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</si>
  <si>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</si>
  <si>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</si>
  <si>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</si>
  <si>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</si>
  <si>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</si>
  <si>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</si>
  <si>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</si>
  <si>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</si>
  <si>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</si>
  <si>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</si>
  <si>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</si>
  <si>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</si>
  <si>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</si>
  <si>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</si>
  <si>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</si>
  <si>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</si>
  <si>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</si>
  <si>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</si>
  <si>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</si>
  <si>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</si>
  <si>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</si>
  <si>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</si>
  <si>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</si>
  <si>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</si>
  <si>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</si>
  <si>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</si>
  <si>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</si>
  <si>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</si>
  <si>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</si>
  <si>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</si>
  <si>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</si>
  <si>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</si>
  <si>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</si>
  <si>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</si>
  <si>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</si>
  <si>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</si>
  <si>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</si>
  <si>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</si>
  <si>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</si>
  <si>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</si>
  <si>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</si>
  <si>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</si>
  <si>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</si>
  <si>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</si>
  <si>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</si>
  <si>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</si>
  <si>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</si>
  <si>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</si>
  <si>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</si>
  <si>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</si>
  <si>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</si>
  <si>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</si>
  <si>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</si>
  <si>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</si>
  <si>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</si>
  <si>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</si>
  <si>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</si>
  <si>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</si>
  <si>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</si>
  <si>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</si>
  <si>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</si>
  <si>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</si>
  <si>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</si>
  <si>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</si>
  <si>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</si>
  <si>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</si>
  <si>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</si>
  <si>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</si>
  <si>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</si>
  <si>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</si>
  <si>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</si>
  <si>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</si>
  <si>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</si>
  <si>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</si>
  <si>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</si>
  <si>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</si>
  <si>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</si>
  <si>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</si>
  <si>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</si>
  <si>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</si>
  <si>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</si>
  <si>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</si>
  <si>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</si>
  <si>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</si>
  <si>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</si>
  <si>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</si>
  <si>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</si>
  <si>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</si>
  <si>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</si>
  <si>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</si>
  <si>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</si>
  <si>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</si>
  <si>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</si>
  <si>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</si>
  <si>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</si>
  <si>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</si>
  <si>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</si>
  <si>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</si>
  <si>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</si>
  <si>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</si>
  <si>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</si>
  <si>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</si>
  <si>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</si>
  <si>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</si>
  <si>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</si>
  <si>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</si>
  <si>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</si>
  <si>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</si>
  <si>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</si>
  <si>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</si>
  <si>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</si>
  <si>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</si>
  <si>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</si>
  <si>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</si>
  <si>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</si>
  <si>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</si>
  <si>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</si>
  <si>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</si>
  <si>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</si>
  <si>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</si>
  <si>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</si>
  <si>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</si>
  <si>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</si>
  <si>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</si>
  <si>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</si>
  <si>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</si>
  <si>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</si>
  <si>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</si>
  <si>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</si>
  <si>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</si>
  <si>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</si>
  <si>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</si>
  <si>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</si>
  <si>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</si>
  <si>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01</t>
  </si>
  <si>
    <t>Prezzi elementari (OG1)</t>
  </si>
  <si>
    <t>01.01</t>
  </si>
  <si>
    <t>Mercedi orarie della mano d'opera</t>
  </si>
  <si>
    <t>01.01.01</t>
  </si>
  <si>
    <t>Settore edile</t>
  </si>
  <si>
    <t>.</t>
  </si>
  <si>
    <t>1</t>
  </si>
  <si>
    <t>Operaio alt. spec.</t>
  </si>
  <si>
    <t>h</t>
  </si>
  <si>
    <t>2</t>
  </si>
  <si>
    <t>Operaio spec.</t>
  </si>
  <si>
    <t>3</t>
  </si>
  <si>
    <t>Operaio qual.</t>
  </si>
  <si>
    <t>4</t>
  </si>
  <si>
    <t>Operaio com.</t>
  </si>
  <si>
    <t>01.02</t>
  </si>
  <si>
    <t>Noli</t>
  </si>
  <si>
    <t>01.02.01</t>
  </si>
  <si>
    <t>Mezzi di trasporto</t>
  </si>
  <si>
    <t>Autocarro 2,5t</t>
  </si>
  <si>
    <t>Autocarro</t>
  </si>
  <si>
    <t>3.b</t>
  </si>
  <si>
    <t>Autocarro portata oltre 4,0 t fino a 8,00 t</t>
  </si>
  <si>
    <t>3.c</t>
  </si>
  <si>
    <t>Autocarro portata oltre 8,0 t fino a 10,50 t</t>
  </si>
  <si>
    <t>3.d</t>
  </si>
  <si>
    <t>Autocarro portata oltre 10,50 t fino a 14,00 t</t>
  </si>
  <si>
    <t>4.a</t>
  </si>
  <si>
    <t>Autocarro Autocarro 33t</t>
  </si>
  <si>
    <t>01.02.06</t>
  </si>
  <si>
    <t>Compressori</t>
  </si>
  <si>
    <t>Compressore</t>
  </si>
  <si>
    <t>1.B</t>
  </si>
  <si>
    <t>Compressore oltre 3,00 m3/min fino a 6,00 m3/min</t>
  </si>
  <si>
    <t>Sovrappr. demolitore</t>
  </si>
  <si>
    <t>2.A</t>
  </si>
  <si>
    <t>Sovrappr. demolitore Sovrappr. ulteriore demolitore</t>
  </si>
  <si>
    <t>01.02.07</t>
  </si>
  <si>
    <t>Macchine utensili</t>
  </si>
  <si>
    <t>Trapano a percuss.</t>
  </si>
  <si>
    <t>6</t>
  </si>
  <si>
    <t>Demolitore</t>
  </si>
  <si>
    <t>6.B</t>
  </si>
  <si>
    <t>Demolitore con motore elettrico, potenza fino 2,00 kW.</t>
  </si>
  <si>
    <t>01.04</t>
  </si>
  <si>
    <t>Materiali</t>
  </si>
  <si>
    <t>01.04.02</t>
  </si>
  <si>
    <t>Leganti</t>
  </si>
  <si>
    <t>5</t>
  </si>
  <si>
    <t>Cemento R32.5, sacchi</t>
  </si>
  <si>
    <t>kg</t>
  </si>
  <si>
    <t>11</t>
  </si>
  <si>
    <t>Intonaco premisc.</t>
  </si>
  <si>
    <t>13</t>
  </si>
  <si>
    <t>Gesso</t>
  </si>
  <si>
    <t>01.04.03</t>
  </si>
  <si>
    <t>Pietre artificiali (laterizi, blocchi, ecc.)</t>
  </si>
  <si>
    <t>Mattone multiforo in laterizio alveolato:</t>
  </si>
  <si>
    <t>5.C</t>
  </si>
  <si>
    <t>Mattone multiforo in laterizio alveolato: 25x25x30/13,5kg</t>
  </si>
  <si>
    <t>St</t>
  </si>
  <si>
    <t>Tramezze Porenbeton:</t>
  </si>
  <si>
    <t>13.D</t>
  </si>
  <si>
    <t>Tramezze Porenbeton: 60x25x12/G 2</t>
  </si>
  <si>
    <t>01.04.05</t>
  </si>
  <si>
    <t>Lastre</t>
  </si>
  <si>
    <t>Lastre cartongesso:</t>
  </si>
  <si>
    <t>Lastre cartongesso: spess. 12,5mm</t>
  </si>
  <si>
    <t>m2</t>
  </si>
  <si>
    <t>01.04.06</t>
  </si>
  <si>
    <t>Legname d'opera e tavolame</t>
  </si>
  <si>
    <t>Travi a spigolo pieno</t>
  </si>
  <si>
    <t>m3</t>
  </si>
  <si>
    <t>7</t>
  </si>
  <si>
    <t>Tavole e tavoloni</t>
  </si>
  <si>
    <t>01.05</t>
  </si>
  <si>
    <t>Semilavorati</t>
  </si>
  <si>
    <t>01.05.01</t>
  </si>
  <si>
    <t>Malte</t>
  </si>
  <si>
    <t>Malta di cemento per muratura:</t>
  </si>
  <si>
    <t>3.B</t>
  </si>
  <si>
    <t>Malta di cemento per muratura: con cemento, sabbia classificata, classe di resistenza minima M15</t>
  </si>
  <si>
    <t>Malta bastarda per muratura:</t>
  </si>
  <si>
    <t>4.B</t>
  </si>
  <si>
    <t>Malta bastarda per muratura: calce idrata, cemento, sabbia classificata, classe di resistenza minima M5</t>
  </si>
  <si>
    <t>01.05.02</t>
  </si>
  <si>
    <t>Calcestruzzi</t>
  </si>
  <si>
    <t>Conglomerato preconfezionato, classe di consistenza S1</t>
  </si>
  <si>
    <t>Conglomerato preconfezionato, classe di consistenza S1 C 12/15, S1, D30</t>
  </si>
  <si>
    <t>1.F</t>
  </si>
  <si>
    <t>Conglomerato preconfezionato, classe di consistenza S1 C 25/30, S1, D15</t>
  </si>
  <si>
    <t>SOMMA Prezzi elementari (OG1)</t>
  </si>
  <si>
    <t>02</t>
  </si>
  <si>
    <t>*Opere da impresario - costruttore (OG1)</t>
  </si>
  <si>
    <t>02.01</t>
  </si>
  <si>
    <t>*Demolizioni</t>
  </si>
  <si>
    <t>02.01.01</t>
  </si>
  <si>
    <t>*Demolizioni totali</t>
  </si>
  <si>
    <t>Demolizione totale di fabbricati:</t>
  </si>
  <si>
    <t>1.A</t>
  </si>
  <si>
    <t>*Demolizione totale:</t>
  </si>
  <si>
    <t>*Diritti di discarica:</t>
  </si>
  <si>
    <t>4.A</t>
  </si>
  <si>
    <t>*Diritti di discarica macerie:</t>
  </si>
  <si>
    <t>02.01.03</t>
  </si>
  <si>
    <t>*Rimozioni di elementi costruttivi</t>
  </si>
  <si>
    <t>Rimozione:</t>
  </si>
  <si>
    <t>1.J</t>
  </si>
  <si>
    <t>massetto in calcestruzzo</t>
  </si>
  <si>
    <t>m2cm</t>
  </si>
  <si>
    <t>Taglio di pavimentazioni bituminose:</t>
  </si>
  <si>
    <t>per spessori di pavimentazione fino a 10,0cm:</t>
  </si>
  <si>
    <t>lfm</t>
  </si>
  <si>
    <t>Demolizione di pavimentazione bituminosa</t>
  </si>
  <si>
    <t>*Demolizione di pavimentazione bituminosa spessore  di pavimentazione bis 10 cm</t>
  </si>
  <si>
    <t>Rimozione selciato:</t>
  </si>
  <si>
    <t>6.C</t>
  </si>
  <si>
    <t>Demolizione di selciati in letto di cs.</t>
  </si>
  <si>
    <t>8</t>
  </si>
  <si>
    <t>*Perforazioni a rotazione in muri e solai di conglomerato cementizio, pietra naturale o laterizio</t>
  </si>
  <si>
    <t>8.J</t>
  </si>
  <si>
    <t>Perforazioni a rotazione di conglomerato cementizio D = 92 mm</t>
  </si>
  <si>
    <t>cm</t>
  </si>
  <si>
    <t>8.K</t>
  </si>
  <si>
    <t>Perforazioni a rotazione di conglomerato cementizio D da 102 mm a 132 mm</t>
  </si>
  <si>
    <t>8.N</t>
  </si>
  <si>
    <t>Perforazioni a rotazione di conglomerato cementizio D = 162 mm</t>
  </si>
  <si>
    <t>8.Q</t>
  </si>
  <si>
    <t>Perforazioni a rotazione di conglomerato cementizio D = 202 mm</t>
  </si>
  <si>
    <t>9</t>
  </si>
  <si>
    <t>*Rimozione tubaz. Fognat. al esterno</t>
  </si>
  <si>
    <t>m</t>
  </si>
  <si>
    <t>10</t>
  </si>
  <si>
    <t>*Rimozione tubaz. acqua potabile e riscaldamento al esterno</t>
  </si>
  <si>
    <t>02.01.04</t>
  </si>
  <si>
    <t>Diritti di discarica</t>
  </si>
  <si>
    <t>Diritti di discarica per materiali da scavo</t>
  </si>
  <si>
    <t>1.H</t>
  </si>
  <si>
    <t>cat.1/C: miscuglio sabbia e ghiaia con limo e argilla</t>
  </si>
  <si>
    <t>t</t>
  </si>
  <si>
    <t>Diritti di discarica per macerie edili</t>
  </si>
  <si>
    <t>2.O</t>
  </si>
  <si>
    <t>cat.3/B: macerie edili frammiste al 20%</t>
  </si>
  <si>
    <t>2.T</t>
  </si>
  <si>
    <t>cat.4/C: calcestruzzo armato con 10% macerie edili</t>
  </si>
  <si>
    <t>02.01.05</t>
  </si>
  <si>
    <t>*Rimozioni di elementi costruttivi contenenti amianto</t>
  </si>
  <si>
    <t>*Rimozione impianto di ventilazione</t>
  </si>
  <si>
    <t>Impianto di cantiere</t>
  </si>
  <si>
    <t>pauschal</t>
  </si>
  <si>
    <t>Rimozione elementi del canale contenenti guarnizioni in amianto friabile</t>
  </si>
  <si>
    <t>Stück</t>
  </si>
  <si>
    <t>1.C</t>
  </si>
  <si>
    <t>Rimozione elementi del canale contenenti guaine di raccordo in tessuto di amianto friabile, eseguite con glove‐bag.</t>
  </si>
  <si>
    <t>02.02</t>
  </si>
  <si>
    <t>*Movimenti di terra</t>
  </si>
  <si>
    <t>02.02.02</t>
  </si>
  <si>
    <t>Manto superficiale</t>
  </si>
  <si>
    <t>*Scoticamento (scavo) di zolle erbose, spessore ca. cm 10</t>
  </si>
  <si>
    <t>*Scoticamento (scavo) di zolle erbose, spessore ca. cm 10 con mezzo meccanico</t>
  </si>
  <si>
    <t>*Scavo di terra vegetale</t>
  </si>
  <si>
    <t>*Scavo di terra vegetale con mezzo meccanico</t>
  </si>
  <si>
    <t>02.02.03</t>
  </si>
  <si>
    <t>Scavi di sbancamento (a sezione aperta)</t>
  </si>
  <si>
    <t>Scavo generale:</t>
  </si>
  <si>
    <t>Scavo generale: con mezzo mecc. con trasp. a rifiuto</t>
  </si>
  <si>
    <t>Scavo generale: con mezzo mecc. con trasp. entro cantiere</t>
  </si>
  <si>
    <t>1.D</t>
  </si>
  <si>
    <t>Scavo generale: Estrazione di massi in scavi di sbancamento</t>
  </si>
  <si>
    <t>1.E</t>
  </si>
  <si>
    <t>Scavo generale: Sovrapprezzo per profondità oltre 3,50 m fino a 4,50m</t>
  </si>
  <si>
    <t>Scavo generale: Sovrapprezzo per profondità oltre 4,50 m fino a 6,00m</t>
  </si>
  <si>
    <t>1.G</t>
  </si>
  <si>
    <t>*Scavo generale: Sovrapprezzo per profondità oltre 6,00m</t>
  </si>
  <si>
    <t>02.02.04</t>
  </si>
  <si>
    <t>Scavo a sezione obbligata</t>
  </si>
  <si>
    <t>Scavo a sezione ristretta in materiale di qualunque consistenza</t>
  </si>
  <si>
    <t>con caricamento su mezzo e con trasporto</t>
  </si>
  <si>
    <t>2.B</t>
  </si>
  <si>
    <t>Scavo a sezione ristretta in materiale di qualunque consistenza deposito laterale entro 5,0 m, senza caricamento su mezzo e senza trasporto</t>
  </si>
  <si>
    <t>2.E</t>
  </si>
  <si>
    <t>*Sovrapprezzo per profondità (scavi a sezione)</t>
  </si>
  <si>
    <t>02.02.05</t>
  </si>
  <si>
    <t>Rinterri e rilevati</t>
  </si>
  <si>
    <t>Rinterro con materiale di scavo:</t>
  </si>
  <si>
    <t>Rinterro con materiale di scavo: con mezzi meccanici</t>
  </si>
  <si>
    <t>Rinterro e rilevato con materiale di cava:</t>
  </si>
  <si>
    <t>con mezzi meccanici</t>
  </si>
  <si>
    <t>Livellamento superfici</t>
  </si>
  <si>
    <t>Spianamento terra veget. di accumulo</t>
  </si>
  <si>
    <t>Terra di coltivo</t>
  </si>
  <si>
    <t>02.04</t>
  </si>
  <si>
    <t>*Opere in conglomerato cementizio armato e non armato, casseforme e prefabbricati</t>
  </si>
  <si>
    <t>02.04.02</t>
  </si>
  <si>
    <t>Casseforme per muri e pareti</t>
  </si>
  <si>
    <t>Casseratura per muri e pareti diritte:</t>
  </si>
  <si>
    <t>2.f</t>
  </si>
  <si>
    <t>*Casseratura per muri e pareti diritte: per struttura superficiale S4c</t>
  </si>
  <si>
    <t>2.g</t>
  </si>
  <si>
    <t>*Casseratura per muri e pareti diritte: per struttura superficiale S5</t>
  </si>
  <si>
    <t>02.04.03</t>
  </si>
  <si>
    <t>Casseforme per solette, mensole, scale</t>
  </si>
  <si>
    <t>Casseratura di solette, solette a sbalzo:</t>
  </si>
  <si>
    <t>1.e</t>
  </si>
  <si>
    <t>Casseratura di solette, solette a sbalzo: per struttura superficiale S4c</t>
  </si>
  <si>
    <t>1.f</t>
  </si>
  <si>
    <t>*Casseratura di solette, solette a sbalzo: per struttura superficiale S4c</t>
  </si>
  <si>
    <t>Casseratura di solette per scale, pianerottoli, gradini</t>
  </si>
  <si>
    <t>3.e</t>
  </si>
  <si>
    <t>*Casseratura di solette per scale, pianerottoli, gradini per struttura superficiale S5</t>
  </si>
  <si>
    <t>53</t>
  </si>
  <si>
    <t>Sovrapprezzo per casseratura di muri e pareti inclinati</t>
  </si>
  <si>
    <t>53.a</t>
  </si>
  <si>
    <t>Sovrapprezzo per casseratura di muri e pareti inclinati Sovrapprezzo per controcasseratura di solette oltre 10° e fino a 45° dall'orizzontale</t>
  </si>
  <si>
    <t>02.04.04</t>
  </si>
  <si>
    <t>Casseforme per strutture orizzontali (travi)</t>
  </si>
  <si>
    <t>Casseratura di travi rettilinee:</t>
  </si>
  <si>
    <t>*Casseratura di travi rettilinee: per struttura superficiale S5</t>
  </si>
  <si>
    <t>02.04.06</t>
  </si>
  <si>
    <t>Casseforme per piccoli manufatti</t>
  </si>
  <si>
    <t>Casseratura per piccoli manufatti</t>
  </si>
  <si>
    <t>Casseratura per piccoli manufatti per struttura superficiale S5</t>
  </si>
  <si>
    <t>02.04.07</t>
  </si>
  <si>
    <t>Opere di sostegno, piani di lavoro H&gt;3,50m</t>
  </si>
  <si>
    <t>Opere di sostegno per solette, mensole, scale, H &gt; 3,5 m</t>
  </si>
  <si>
    <t>1.a</t>
  </si>
  <si>
    <t>Opere di sostegno per solette, mensole, scale, H &gt; 3,5 m H oltre 3,5 fino a 6,0 m</t>
  </si>
  <si>
    <t>1.b</t>
  </si>
  <si>
    <t>Opere di sostegno per solette, mensole, scale, H &gt; 3,5 m H oltre 6,0 fino a 8,0 m</t>
  </si>
  <si>
    <t>02.04.10</t>
  </si>
  <si>
    <t>Conglomerato cementizio per manufatti armati e non armati</t>
  </si>
  <si>
    <t>Conglomerato cementizio per sottofondi, spianamenti e riempimenti</t>
  </si>
  <si>
    <t>Conglomerato cementizio per sottofondi, spianamenti e riempimenti classe C 12/15</t>
  </si>
  <si>
    <t>Conglomerato cementizio per manufatti di qualunque ubicazione, forma e dimensione</t>
  </si>
  <si>
    <t>5.d</t>
  </si>
  <si>
    <t>*Conglomerato cementizio per manufatti di qualunque ubicazione, forma e dimensione classe C 25/30</t>
  </si>
  <si>
    <t>5.e</t>
  </si>
  <si>
    <t>*Conglomerato cementizio per manufatti di qualunque ubicazione, forma e dimensione classe C 28/35</t>
  </si>
  <si>
    <t>5.i</t>
  </si>
  <si>
    <t>*Conglomerato cementizio per manufatti di qualunque ubicazione, forma e dimensione classe C 40/50</t>
  </si>
  <si>
    <t>02.04.20</t>
  </si>
  <si>
    <t>Sovrapprezzi per conglomerato cementizio per manufatti armati e non armati</t>
  </si>
  <si>
    <t>classe di esposizione XC</t>
  </si>
  <si>
    <t>XC4 con penetrazione acqua 15 mm</t>
  </si>
  <si>
    <t>classe di esposizione XA</t>
  </si>
  <si>
    <t>2.c</t>
  </si>
  <si>
    <t>classe di esposizione  XA3</t>
  </si>
  <si>
    <t>classe di esposizione XF</t>
  </si>
  <si>
    <t>classe di esposizione XF XF4</t>
  </si>
  <si>
    <t>classi di esposizione XD e XS</t>
  </si>
  <si>
    <t>4.c</t>
  </si>
  <si>
    <t>XD3 e XS3</t>
  </si>
  <si>
    <t>Sovrapprezzo per conglomerato cementizio con altre classi di consistenza</t>
  </si>
  <si>
    <t>5.a</t>
  </si>
  <si>
    <t>classe di consistenza S4, fluida</t>
  </si>
  <si>
    <t>Sovrapprezzo per conglomerato cementizio con aggregati di altre dimensioni</t>
  </si>
  <si>
    <t>6.a</t>
  </si>
  <si>
    <t>diametro max. 16mm</t>
  </si>
  <si>
    <t>30</t>
  </si>
  <si>
    <t>Cassetta di risciacquo per WC</t>
  </si>
  <si>
    <t xml:space="preserve">     14.09.02.07</t>
  </si>
  <si>
    <t>Impianti sanitari Apparecchiature sanitarie ed accessori Vasi WC ed orinatoi Sedile per WC:</t>
  </si>
  <si>
    <t>in plastica</t>
  </si>
  <si>
    <t xml:space="preserve">     14.09.02.12</t>
  </si>
  <si>
    <t>Impianti sanitari Apparecchiature sanitarie ed accessori Vasi WC ed orinatoi Flussometro per WC ed orinatoi:</t>
  </si>
  <si>
    <t>montaggio ad incasso</t>
  </si>
  <si>
    <t xml:space="preserve">     14.09.04.01</t>
  </si>
  <si>
    <t>Impianti sanitari Apparecchiature sanitarie ed accessori Docce Piatto doccia in acciaio:</t>
  </si>
  <si>
    <t>90 x 90 x 15 cm</t>
  </si>
  <si>
    <t xml:space="preserve">        14.09.04</t>
  </si>
  <si>
    <t>Impianti sanitari Apparecchiature sanitarie ed accessori Docce</t>
  </si>
  <si>
    <t>Miscelatore termostatico con rubinetto d'arresto</t>
  </si>
  <si>
    <t>Gruppo per doccia con asta a muro</t>
  </si>
  <si>
    <t>Soffione doccia a muro</t>
  </si>
  <si>
    <t xml:space="preserve">     14.09.04.10</t>
  </si>
  <si>
    <t>Impianti sanitari Apparecchiature sanitarie ed accessori Docce Cabina doccia:</t>
  </si>
  <si>
    <t>a due pareti - 185 * 85 cm con accesso ad angolo</t>
  </si>
  <si>
    <t xml:space="preserve">        14.09.06</t>
  </si>
  <si>
    <t>Impianti sanitari Apparecchiature sanitarie ed accessori Vuotatoio</t>
  </si>
  <si>
    <t>Vuotatoio a parete</t>
  </si>
  <si>
    <t xml:space="preserve">        14.09.07</t>
  </si>
  <si>
    <t>Impianti sanitari Apparecchiature sanitarie ed accessori Gruppi di allacciamento</t>
  </si>
  <si>
    <t>Attacco in attesa per cucina</t>
  </si>
  <si>
    <t>Attacco in attesa per lavatrice</t>
  </si>
  <si>
    <t xml:space="preserve">        14.09.08</t>
  </si>
  <si>
    <t>Impianti sanitari Apparecchiature sanitarie ed accessori Lavelli per cucine</t>
  </si>
  <si>
    <t>Gruppo a parete per lavello cucina</t>
  </si>
  <si>
    <t xml:space="preserve">        14.09.09</t>
  </si>
  <si>
    <t>Impianti sanitari Apparecchiature sanitarie ed accessori Apparecchiature per diversamente abili</t>
  </si>
  <si>
    <t>WC per diversamente abili, sospeso</t>
  </si>
  <si>
    <t>Lavabo per diversamente abili:</t>
  </si>
  <si>
    <t xml:space="preserve">     14.09.09.05</t>
  </si>
  <si>
    <t>Impianti sanitari Apparecchiature sanitarie ed accessori Apparecchiature per diversamente abili Maniglione per WC per diversamente abili:</t>
  </si>
  <si>
    <t>L 565 mm - rigido</t>
  </si>
  <si>
    <t>L 845 mm - rigido</t>
  </si>
  <si>
    <t>L 805 mm - ribaltabile</t>
  </si>
  <si>
    <t xml:space="preserve">     14.09.09.06</t>
  </si>
  <si>
    <t>Impianti sanitari Apparecchiature sanitarie ed accessori Apparecchiature per diversamente abili Comando manuale pneumatico da incasso a doppio tasto</t>
  </si>
  <si>
    <t xml:space="preserve">     14.09.09.07</t>
  </si>
  <si>
    <t>Impianti sanitari Apparecchiature sanitarie ed accessori Apparecchiature per diversamente abili Corrimano per doccia con asta reggisoffione</t>
  </si>
  <si>
    <t xml:space="preserve">  14.09.09.07.A*</t>
  </si>
  <si>
    <t xml:space="preserve">     14.09.09.08</t>
  </si>
  <si>
    <t>Impianti sanitari Apparecchiature sanitarie ed accessori Apparecchiature per diversamente abili Sedile pensile</t>
  </si>
  <si>
    <t xml:space="preserve">     14.09.09.09</t>
  </si>
  <si>
    <t>Impianti sanitari Apparecchiature sanitarie ed accessori Apparecchiature per diversamente abili Corrimano per disabili</t>
  </si>
  <si>
    <t xml:space="preserve">        14.09.11</t>
  </si>
  <si>
    <t>Impianti sanitari Apparecchiature sanitarie ed accessori Accessori per bagni</t>
  </si>
  <si>
    <t>Portacarta per WC</t>
  </si>
  <si>
    <t xml:space="preserve">     14.09.11.04</t>
  </si>
  <si>
    <t>Impianti sanitari Apparecchiature sanitarie ed accessori Accessori per bagni Erogatore di sapone liquido:</t>
  </si>
  <si>
    <t>contenuto 1000 ml</t>
  </si>
  <si>
    <t xml:space="preserve">     14.09.11.05</t>
  </si>
  <si>
    <t>Impianti sanitari Apparecchiature sanitarie ed accessori Accessori per bagni Erogatore di asciugamani di carta:</t>
  </si>
  <si>
    <t>asciugamani di carta</t>
  </si>
  <si>
    <t>Spazzola per WC</t>
  </si>
  <si>
    <t xml:space="preserve">     14.09.11.10</t>
  </si>
  <si>
    <t>Impianti sanitari Apparecchiature sanitarie ed accessori Accessori per bagni Specchio inclinabile con maniglia comando cromata, compreso materiale di fissaggio, ecc.</t>
  </si>
  <si>
    <t>Dimensioni 60x54 cm</t>
  </si>
  <si>
    <t xml:space="preserve">     14.09.11.20</t>
  </si>
  <si>
    <t>Impianti sanitari Apparecchiature sanitarie ed accessori Accessori per bagni Specchio in cristallo con trattamento di sicurezza</t>
  </si>
  <si>
    <t>Dimensioni 65x50 cm</t>
  </si>
  <si>
    <t>Dimensioni 180x90 cm</t>
  </si>
  <si>
    <t>Dimensioni 320x90 cm</t>
  </si>
  <si>
    <t xml:space="preserve">     75.10.01.30</t>
  </si>
  <si>
    <t>TUBAZIONI, FORNITURA E POSA IN OPERA TUBI DI MATERIALE PLASTICO TUBI DI POLIETILENE  PER ACQUEDOTTO, GAS E CAVI Tubo di polietilene PE100 per acquedotto - PN 16</t>
  </si>
  <si>
    <t>DN mm 25</t>
  </si>
  <si>
    <t>DN mm 40</t>
  </si>
  <si>
    <t>DN mm 63</t>
  </si>
  <si>
    <t>CATEGORIA OS30</t>
  </si>
  <si>
    <t xml:space="preserve">     15.05.12.04</t>
  </si>
  <si>
    <t>Impianti elettrici Linee Linee principali di alimentazione Cablaggio e allacciamento QCPINT</t>
  </si>
  <si>
    <t xml:space="preserve">     15.05.12.05</t>
  </si>
  <si>
    <t>Impianti elettrici Linee Linee principali di alimentazione Cablaggio e allacciamento QC2P</t>
  </si>
  <si>
    <t xml:space="preserve">     15.05.12.15</t>
  </si>
  <si>
    <t>Impianti elettrici Linee Linee principali di alimentazione Scatola stagna in PVC per il contenimento del regolatore</t>
  </si>
  <si>
    <t xml:space="preserve">     15.06.92.03</t>
  </si>
  <si>
    <t>Fornitura e posa in opera di quadro elettrico - QCPINT</t>
  </si>
  <si>
    <t xml:space="preserve">     15.06.92.13</t>
  </si>
  <si>
    <t>Fornitura e posa in opera di quadro elettrico - QC2P</t>
  </si>
  <si>
    <t xml:space="preserve">     15.08.03.02</t>
  </si>
  <si>
    <t>Illuminazione CENTRALE QCPINT</t>
  </si>
  <si>
    <t xml:space="preserve">     15.08.03.03</t>
  </si>
  <si>
    <t>Illuminazione CENTRALE QC2P</t>
  </si>
  <si>
    <t xml:space="preserve">        01.01.04</t>
  </si>
  <si>
    <t>Prezzi elementari Mercedi orarie della mano d'opera Settore impianti (elettricisti ed idraulici)</t>
  </si>
  <si>
    <t>Operaio di 5. livello</t>
  </si>
  <si>
    <t>Operaio di 4. livello</t>
  </si>
  <si>
    <t>Operaio di 3. livello</t>
  </si>
  <si>
    <t>IMPIANTO DI RISCALDAMENTO - CATEGORIA OS28</t>
  </si>
  <si>
    <t>IMPIANTO SANITARIO - CATEGORIA OS3</t>
  </si>
  <si>
    <t>IMPIANTO ELETTRICO - CATEGORIA OS30</t>
  </si>
  <si>
    <t>LAVORI IN ECONOMIA - CATEGORIA OS28</t>
  </si>
  <si>
    <t>IMPORTO COMPLESSIVO DELL'OPERA</t>
  </si>
  <si>
    <t>15.04.01.01.a</t>
  </si>
  <si>
    <t>Tubazioni flessibili in PVC: D=25 mm</t>
  </si>
  <si>
    <t>15.04.01.01.b</t>
  </si>
  <si>
    <t>Tubazioni flessibili in PVC: D=32 mm</t>
  </si>
  <si>
    <t>15.04.01.01.c</t>
  </si>
  <si>
    <t>Tubazioni flessibili in PVC: D=40 mm</t>
  </si>
  <si>
    <t>15.04.12.01.a</t>
  </si>
  <si>
    <t>Passerelle in filo di acciaio 100x54/80 mm</t>
  </si>
  <si>
    <t>15.04.12.01.c</t>
  </si>
  <si>
    <t>Passerelle in filo di acciaio 200x54/80 mm</t>
  </si>
  <si>
    <t>15.04.12.01.d</t>
  </si>
  <si>
    <t>Passerelle in filo di acciaio 300x54/80 mm</t>
  </si>
  <si>
    <t>15.05.03.02.a</t>
  </si>
  <si>
    <t>Linea bipolare FG7OR0,6/1KV 2x1,5 mm²</t>
  </si>
  <si>
    <t>15.05.03.03.b</t>
  </si>
  <si>
    <t>Linea tripolare FG7OR0,6/1KV 3x2,5 mm²</t>
  </si>
  <si>
    <t>15.05.03.03.d</t>
  </si>
  <si>
    <t>Linea tripolare FG7OR0,6/1KV 3x6 mm²</t>
  </si>
  <si>
    <t>15.05.03.04.a</t>
  </si>
  <si>
    <t>Linea quadripolare FG7OR0,6/1KV 4x1,5 mm²</t>
  </si>
  <si>
    <t>15.05.03.05.a</t>
  </si>
  <si>
    <t>Linea pentapolare FG7OR0,6/1KV 5x1,5 mm²</t>
  </si>
  <si>
    <t>15.05.04.01.l</t>
  </si>
  <si>
    <t>Linea unipolare FG7OM1 0,6/1KV 1x120 mm²</t>
  </si>
  <si>
    <t>15.05.04.01.o</t>
  </si>
  <si>
    <t>Linea unipolare FG7OM1 0,6/1KV 1x240 mm²</t>
  </si>
  <si>
    <t>15.05.04.05.a</t>
  </si>
  <si>
    <t>Linea pentapolare FG7OM1 0,6/1KV 5x1,5 mm²</t>
  </si>
  <si>
    <t>15.05.04.05.b</t>
  </si>
  <si>
    <t>Linea pentapolare FG7OM1 0,6/1KV 5x2,5 mm²</t>
  </si>
  <si>
    <t>15.05.04.05.c</t>
  </si>
  <si>
    <t>Linea pentapolare FG7OM1 0,6/1KV 5x4 mm²</t>
  </si>
  <si>
    <t>15.05.04.05.d</t>
  </si>
  <si>
    <t>Linea pentapolare FG7OM1 0,6/1KV 5x6 mm²</t>
  </si>
  <si>
    <t>15.05.04.05.g</t>
  </si>
  <si>
    <t>Linea pentapolare FG7OM1 0,6/1KV 5x25 mm²</t>
  </si>
  <si>
    <t>15.05.11.24</t>
  </si>
  <si>
    <t>Cavo bus schermato 2x2x0,8 mm²</t>
  </si>
  <si>
    <t>15.06.04.01.e</t>
  </si>
  <si>
    <t>Quadri ad armadi - In&lt;630A - 2000x1300x250 mm - IP54</t>
  </si>
  <si>
    <t>cad</t>
  </si>
  <si>
    <t>15.06.04.02.e</t>
  </si>
  <si>
    <t>Quadri ad armadi - In&lt;630A - 2000x1200x400 mm - IP55</t>
  </si>
  <si>
    <t>15.06.06.01.e</t>
  </si>
  <si>
    <t>Cassetta con vetro frangibile e pulsante tipo a fungo</t>
  </si>
  <si>
    <t>15.06.31.01.b</t>
  </si>
  <si>
    <t>Interruttore di manovra - sezionatore in esecuzione modulare 4x63 A</t>
  </si>
  <si>
    <t>15.06.31.01.c</t>
  </si>
  <si>
    <t>Interruttore magnetotermico-differenziale 1x10A+N/0,03A - A</t>
  </si>
  <si>
    <t>15.06.31.02.f</t>
  </si>
  <si>
    <t>Interruttore magnetotermico-differenziale 1x16A+N/0,03A - A</t>
  </si>
  <si>
    <t>15.06.31.14.c</t>
  </si>
  <si>
    <t>Interruttore magnetotermico-differenziale 2x32A/0,03A - A</t>
  </si>
  <si>
    <t>15.06.31.14.d</t>
  </si>
  <si>
    <t>Interruttore magnetotermico-differenziale 4x16A/0,3A - A</t>
  </si>
  <si>
    <t>15.06.31.14.e</t>
  </si>
  <si>
    <t>Interruttore magnetotermico-differenziale 4x20A/0,3A - A</t>
  </si>
  <si>
    <t>15.06.31.14.f</t>
  </si>
  <si>
    <t>Interruttore magnetotermico-differenziale 4x25A/0,3A - A</t>
  </si>
  <si>
    <t>15.06.31.14.i</t>
  </si>
  <si>
    <t>Interruttore magnetotermico-differenziale 4x32A/0,3A - A</t>
  </si>
  <si>
    <t>15.06.51.01.g</t>
  </si>
  <si>
    <t>Interruttore magnetotermico-differenziale 4x63A/0,3A - A</t>
  </si>
  <si>
    <t>15.06.55.02</t>
  </si>
  <si>
    <t>Interruttore termomagnetico 4x100-125 A 25kA</t>
  </si>
  <si>
    <t>15.06.11.01.f</t>
  </si>
  <si>
    <t>Blocco differenziale per interruttore scatolato 4x160A</t>
  </si>
  <si>
    <t>15.06.58.01.a</t>
  </si>
  <si>
    <t>Interruttore sezionatore 4 poli corrente nominale 160A</t>
  </si>
  <si>
    <t>15.06.58.01.b</t>
  </si>
  <si>
    <t>Interruttore sezionatore 4 poli corrente nominale 250A</t>
  </si>
  <si>
    <t>15.06.72.04</t>
  </si>
  <si>
    <t>Indicatore multifunzione I/U/P/S/cosfi/f</t>
  </si>
  <si>
    <t>15.06.81.03</t>
  </si>
  <si>
    <t>Scaricatore-limitatore quadripolare rete TT - SPD di tipo 1</t>
  </si>
  <si>
    <t>15.08.01.31.a</t>
  </si>
  <si>
    <t>Punto luce con comando centralizzato sotto intonaco</t>
  </si>
  <si>
    <t>15.08.01.32.b</t>
  </si>
  <si>
    <t>Punto luce con comando centralizzato a vista - IP44</t>
  </si>
  <si>
    <t>15.08.01.35.i</t>
  </si>
  <si>
    <t>Attacco per rilevatore di movimento s.int. 10A-180-12 m-IP40</t>
  </si>
  <si>
    <t>15.08.01.51.a</t>
  </si>
  <si>
    <t>Punto luce in parallelo sotto intonaco - IP40</t>
  </si>
  <si>
    <t>15.08.01.52.b</t>
  </si>
  <si>
    <t xml:space="preserve">Punto luce in parallelo a vista - IP44 </t>
  </si>
  <si>
    <t>15.08.01.55.a</t>
  </si>
  <si>
    <t xml:space="preserve">Sovraprezzo per lunghezza punto luce s.intonaco 20m e 40m -IP40 </t>
  </si>
  <si>
    <t>15.08.01.55.b</t>
  </si>
  <si>
    <t>Sovraprezzo per lunghezza punto luce s.intonaco 20m e 60m -IP40</t>
  </si>
  <si>
    <t>15.08.11.01.a</t>
  </si>
  <si>
    <t>Punto luce per illuminazione di sicurezza, sotto intonaco, IP40</t>
  </si>
  <si>
    <t>15.08.11.02.b</t>
  </si>
  <si>
    <t>Punto luce per illuminazione di sicurezza, a vista, IP44</t>
  </si>
  <si>
    <t>15.08.11.11.a</t>
  </si>
  <si>
    <t>Sovrapprezzo per lunghezza tra 20m e 40m,sotto intonaco, IP40</t>
  </si>
  <si>
    <t>15.08.11.11.b</t>
  </si>
  <si>
    <t>Sovrapprezzo per lunghezza tra 20m e 60m,sotto intonaco, IP40</t>
  </si>
  <si>
    <t>15.09.01.01.a*</t>
  </si>
  <si>
    <t>Tipo 001 - Apparecchio da incasso LED, a filo soffitto 13W</t>
  </si>
  <si>
    <t>15.09.01.02.a*</t>
  </si>
  <si>
    <t>Tipo 002 - Apparecchio da incasso LED, a filo soffitto 21W</t>
  </si>
  <si>
    <t>15.09.01.03.a*</t>
  </si>
  <si>
    <t>Tipo 003 - Apparecchio da incasso LED, a filo soffitto 29W</t>
  </si>
  <si>
    <t>15.09.01.04.a*</t>
  </si>
  <si>
    <t>Tipo 004 - Apparecchio da incasso LED 32W IP54</t>
  </si>
  <si>
    <t>15.09.01.05.a*</t>
  </si>
  <si>
    <t>Tipo 005 - Apparecchio rotondo LED opale decorativo 49W</t>
  </si>
  <si>
    <t>15.09.01.06.a*</t>
  </si>
  <si>
    <t>Tipo 006 - Apparecchio rotondo LED opale decorativo 107W</t>
  </si>
  <si>
    <t>15.09.01.07.a*</t>
  </si>
  <si>
    <t>Tipo 007 - Linea luminosa LED 24W</t>
  </si>
  <si>
    <t>15.09.01.08.a*</t>
  </si>
  <si>
    <t>Tipo 008 - Linea luminosa LED 39W</t>
  </si>
  <si>
    <t>15.09.01.09.a*</t>
  </si>
  <si>
    <t>IP50Tipo 009 - Plafoniera LED 38W IP50</t>
  </si>
  <si>
    <t>15.09.01.10.a*</t>
  </si>
  <si>
    <t>Tipo 010 - Apparecchio da incasso 37W, modulo 600</t>
  </si>
  <si>
    <t>15.09.01.11.a*</t>
  </si>
  <si>
    <t>Tipo 011 - Riflettore industriale LED 90,2W IP65</t>
  </si>
  <si>
    <t>15.09.01.12.b*</t>
  </si>
  <si>
    <t>Tipo 012 - Lampada da incasso 36W LED 840</t>
  </si>
  <si>
    <t>15.09.01.13.a*</t>
  </si>
  <si>
    <t>Tipo 013 - Apparecchio stagno LED 47W IP65</t>
  </si>
  <si>
    <t>15.10.01.11.a</t>
  </si>
  <si>
    <t>Attacco presa bipolare, 16A, sotto intonaco (p.s.)</t>
  </si>
  <si>
    <t>15.10.01.11.d</t>
  </si>
  <si>
    <t>Attacco presa doppia bipolare, 16A, sotto intonaco (p.s.)</t>
  </si>
  <si>
    <t>15.10.01.12.a</t>
  </si>
  <si>
    <t>Punto presa parallelo bip., 1 presa 16A, sotto intonaco (p.s.)</t>
  </si>
  <si>
    <t>15.10.01.12.d</t>
  </si>
  <si>
    <t>Punto presa parallelo bip., 2 prese 16A, sotto intonaco (p.s.)</t>
  </si>
  <si>
    <t>15.10.01.15.e</t>
  </si>
  <si>
    <t>Punto presa bipolare, 2 prese 16A, a vista, IP44</t>
  </si>
  <si>
    <t>15.10.01.16.b</t>
  </si>
  <si>
    <t>Punto presa parallelo bip., 1 presa 16A, a vista, IP44</t>
  </si>
  <si>
    <t>15.10.01.35.a</t>
  </si>
  <si>
    <t>Sovraprezzo lunghezza punto presa 16A, 20-40m, sotto int. IP40</t>
  </si>
  <si>
    <t>15.10.01.35.b</t>
  </si>
  <si>
    <t>Sovraprezzo lunghezza punto presa 16A, 20-60m, sotto int. IP40</t>
  </si>
  <si>
    <t>15.10.01.51.a</t>
  </si>
  <si>
    <t>Punto forza generico, sotto intonaco IP40 - linea 3x1,5/2,5 mm²</t>
  </si>
  <si>
    <t>15.10.01.55.b</t>
  </si>
  <si>
    <t>Punto di collegamento utilizzatore, IP44, linea 3x4/6 mm²</t>
  </si>
  <si>
    <t>15.10.01.55.j</t>
  </si>
  <si>
    <t>Punto di collegamento utilizzatore, IP44, linea 5x4/6 mm²</t>
  </si>
  <si>
    <t>15.11.01.02.b</t>
  </si>
  <si>
    <t>Attacco per tapparella, ecc., a vista - IP44</t>
  </si>
  <si>
    <t>15.11.01.12.c</t>
  </si>
  <si>
    <t>Punto termostato, ecc., a vista IP40, FROR 4x1,5 mm²</t>
  </si>
  <si>
    <t>15.11.01.13.c</t>
  </si>
  <si>
    <t>Attacco per elettrovalvola, sotto intonaco, IP40, 3x1,5 mm²</t>
  </si>
  <si>
    <t>15.11.01.31.a</t>
  </si>
  <si>
    <t>Punto per aspiratore, sotto intonaco, IP40 (p.s.)</t>
  </si>
  <si>
    <t>15.11.01.41.b</t>
  </si>
  <si>
    <t>Attacco per dispositivo di comando di emergenza, sotto intonaco, IP44</t>
  </si>
  <si>
    <t>15.11.11.01.b</t>
  </si>
  <si>
    <t>Punto con tubo vuoto diametro 25mm, sotto intonaco</t>
  </si>
  <si>
    <t>15.11.11.01.c</t>
  </si>
  <si>
    <t>Punto con tubo vuoto diametro 32mm, sotto intonaco</t>
  </si>
  <si>
    <t>15.11.12.01*</t>
  </si>
  <si>
    <t>Attacco trasformatore 220/12V</t>
  </si>
  <si>
    <t>15.11.12.02*</t>
  </si>
  <si>
    <t>Chiamata handicappati</t>
  </si>
  <si>
    <t>15.11.12.03*</t>
  </si>
  <si>
    <t>Chiamata d'emergenza ripetitore</t>
  </si>
  <si>
    <t>15.12.01.02.a*</t>
  </si>
  <si>
    <t>Alimentatore 640 mA per mont. su guida</t>
  </si>
  <si>
    <t>15.12.01.03.a*</t>
  </si>
  <si>
    <t>Ingresso binario 4 canali 230V AC</t>
  </si>
  <si>
    <t>15.12.01.05.a*</t>
  </si>
  <si>
    <t>Accoppiatore per mont. su guida</t>
  </si>
  <si>
    <t>15.12.01.10.a*</t>
  </si>
  <si>
    <t>Attuatore 4 canali 16A</t>
  </si>
  <si>
    <t>15.12.01.11.a*</t>
  </si>
  <si>
    <t>Attuatore di commutazione/per veneziane 16/8 canali 16 A</t>
  </si>
  <si>
    <t>15.12.01.12.a*</t>
  </si>
  <si>
    <t>Attuatore di commutazione/per veneziane 8/4 canali 16 A</t>
  </si>
  <si>
    <t>15.12.01.14.a*</t>
  </si>
  <si>
    <t>Sensore a tasti singolo</t>
  </si>
  <si>
    <t>15.12.01.15.a*</t>
  </si>
  <si>
    <t>Sensore a tasti doppio</t>
  </si>
  <si>
    <t>15.12.01.17.a*</t>
  </si>
  <si>
    <t>Sensore a tasti quadripolare</t>
  </si>
  <si>
    <t>15.12.01.20.a*</t>
  </si>
  <si>
    <t>Interfaccia dati USB per mont. su guida</t>
  </si>
  <si>
    <t>15.12.01.21.a*</t>
  </si>
  <si>
    <t>Stazione metereologica 4 canali per montaggio su guida</t>
  </si>
  <si>
    <t>15.12.05.01.a*</t>
  </si>
  <si>
    <t>Programmazione</t>
  </si>
  <si>
    <t>15.13.01.01.a*</t>
  </si>
  <si>
    <t>Tipo S01 - App. di sicurezza LED 5W incasso, ill. antipanico</t>
  </si>
  <si>
    <t>15.13.01.02.a*</t>
  </si>
  <si>
    <t>Tipo S02 - App. di sicurezza LED 5W incasso, ill. vie di fuga</t>
  </si>
  <si>
    <t>15.13.01.03.a*</t>
  </si>
  <si>
    <t>Tipo S03 - App. di sicurezza LED 5W incasso, ill. di punti pericol.</t>
  </si>
  <si>
    <t>15.13.01.04.a*</t>
  </si>
  <si>
    <t>Tipo S04 - App. di sicurezza LED 5W a plafone, ill. antipanico</t>
  </si>
  <si>
    <t>15.13.01.05.a*</t>
  </si>
  <si>
    <t>Tipo R01 - App. pittogrammato LED 4,5W a plafone, vs. basso</t>
  </si>
  <si>
    <t>15.13.01.06.a*</t>
  </si>
  <si>
    <t>Tipo R02 - App. pittogr. LED 4,5W a plafone, vs. basso+griglia</t>
  </si>
  <si>
    <t>15.13.01.07.a*</t>
  </si>
  <si>
    <t>Tipo R03 - App. pittogrammato LED 4,5W a plafone, vs. destra</t>
  </si>
  <si>
    <t>15.13.01.08.a*</t>
  </si>
  <si>
    <t>Tipo R04 - App. pittogrammato LED 4,5W a plafone, vs. sinistra</t>
  </si>
  <si>
    <t>15.13.01.09.a*</t>
  </si>
  <si>
    <t>Tipo R05 - App. pittogr. LED 4,5W a plafone, 2x vs.un lato</t>
  </si>
  <si>
    <t>15.13.02.01.a*</t>
  </si>
  <si>
    <t>Sistema LPS/CPS da parete</t>
  </si>
  <si>
    <t>15.13.02.02.a*</t>
  </si>
  <si>
    <t>Modulo doppio circuito senza comunicazione</t>
  </si>
  <si>
    <t>15.13.02.03.a*</t>
  </si>
  <si>
    <t>Derivazione in esecuzione IP20</t>
  </si>
  <si>
    <t>15.13.02.04.a*</t>
  </si>
  <si>
    <t>Modulo commutatore e disgiuntore</t>
  </si>
  <si>
    <t>15.13.02.05.a*</t>
  </si>
  <si>
    <t xml:space="preserve">Batteria PB/12 24Ah </t>
  </si>
  <si>
    <t>15.13.02.06.a*</t>
  </si>
  <si>
    <t>Modulo ingresso bus con 4 entrate separate</t>
  </si>
  <si>
    <t>15.13.02.07.a*</t>
  </si>
  <si>
    <t>Sorveglianza fasi bus con 2 ingressi allarme</t>
  </si>
  <si>
    <t>15.13.02.08.a*</t>
  </si>
  <si>
    <t>Sorveglianza di fasi esterna</t>
  </si>
  <si>
    <t>15.13.02.09.a*</t>
  </si>
  <si>
    <t>Start up</t>
  </si>
  <si>
    <t>forfait</t>
  </si>
  <si>
    <t>15.14.01.01.a</t>
  </si>
  <si>
    <t>Dispersore lineare Piattina in acciaio 30x3,5 mm</t>
  </si>
  <si>
    <t>15.14.02.01.a</t>
  </si>
  <si>
    <t>Piastra collettrice fino a 15 derivazioni</t>
  </si>
  <si>
    <t>15.14.02.04.a</t>
  </si>
  <si>
    <t>Colleg. equip. centrale tecnolog. 10 colleg. fino a 6 mm²</t>
  </si>
  <si>
    <t>15.15.01.01.c</t>
  </si>
  <si>
    <t>Rete aerea tondino alluminio 8 mm</t>
  </si>
  <si>
    <t>15.15.02.02.b</t>
  </si>
  <si>
    <t>Calate incassate tondino di alluminio 8mm</t>
  </si>
  <si>
    <t>15.15.02.12.a</t>
  </si>
  <si>
    <t>Punto di collegamento in acciaio inox</t>
  </si>
  <si>
    <t>15.19.01.01*</t>
  </si>
  <si>
    <t>Attacco del terminale centrale</t>
  </si>
  <si>
    <t>15.19.01.03*</t>
  </si>
  <si>
    <t>Collegamento unità</t>
  </si>
  <si>
    <t>15.20.01.01.a</t>
  </si>
  <si>
    <t>Armadio Rack,6 unità,24 punti dati+1 switch(310-350x600x500)</t>
  </si>
  <si>
    <t>15.20.01.05.b</t>
  </si>
  <si>
    <t>Cordone di permutazione RJ45- RJ45 cat 6 F/UTP, 0,5 m</t>
  </si>
  <si>
    <t>15.20.03.01.f</t>
  </si>
  <si>
    <t>Punto dati, cat. 6, RJ45, lungh. da 0 a 20m, F/UTP/ 250MHz</t>
  </si>
  <si>
    <t>15.20.03.01.h</t>
  </si>
  <si>
    <t>Punto dati, cat. 6, RJ45, lungh. da 0 a 60m, F/UTP/ 250MHz</t>
  </si>
  <si>
    <t>15.27.01.01*</t>
  </si>
  <si>
    <t>Orologio principale con 1 uscita per linea ad impulsi</t>
  </si>
  <si>
    <t>15.27.01.05*</t>
  </si>
  <si>
    <t>Radioricevitore DCF 77</t>
  </si>
  <si>
    <t>15.27.02.03*</t>
  </si>
  <si>
    <t>Orologio secondario rotondo con diametro 30cm</t>
  </si>
  <si>
    <t>15.27.02.04*</t>
  </si>
  <si>
    <t>Orologio secondario rotondo con diametro 40cm</t>
  </si>
  <si>
    <t>15.27.04.01*</t>
  </si>
  <si>
    <t>Campanello</t>
  </si>
  <si>
    <t>15.27.05.02*</t>
  </si>
  <si>
    <t>Attacco per orologio</t>
  </si>
  <si>
    <t>15.27.05.03*</t>
  </si>
  <si>
    <t>Attacco per campanello</t>
  </si>
  <si>
    <t>15.45.01.02.a</t>
  </si>
  <si>
    <t>Centrale rivelazione incendi fino a 4 loop autonomia 24 h</t>
  </si>
  <si>
    <t>15.45.02.01.a</t>
  </si>
  <si>
    <t>Rivelatore ottico puntiforme di fumo, zoccolo con isolatore</t>
  </si>
  <si>
    <t>15.45.03.01.a</t>
  </si>
  <si>
    <t>Pulsante manuale con isolatore di cortocircuito</t>
  </si>
  <si>
    <t>15.45.04.01.b</t>
  </si>
  <si>
    <t>Ripetitore ottico, per collegamento al loop</t>
  </si>
  <si>
    <t>15.45.05.01.c</t>
  </si>
  <si>
    <t>Sirena allarme incendio con lampeggiante con isolatore</t>
  </si>
  <si>
    <t>15.45.05.03.a</t>
  </si>
  <si>
    <t>Combinatore telefonico</t>
  </si>
  <si>
    <t>15.45.11.01.a</t>
  </si>
  <si>
    <t>Attacco per apparecchiatura collegata al loop, dalla centrale, fino 45m</t>
  </si>
  <si>
    <t>15.45.11.02.a</t>
  </si>
  <si>
    <t>Attacco per apparecch. collegata al loop, da apparecchio prec., fino 15m</t>
  </si>
  <si>
    <t>15.45.11.03.a</t>
  </si>
  <si>
    <t>Attacco per ripetitore ottico, fino a 15m</t>
  </si>
  <si>
    <t>15.45.11.04.a</t>
  </si>
  <si>
    <t>Attacco per disp. di segn. allarme incendio, dalla centrale, fino 45m</t>
  </si>
  <si>
    <t>15.45.11.05.b</t>
  </si>
  <si>
    <t>Attacco per disp. di segn. allarme incendio, da app. prec., fino 30m</t>
  </si>
  <si>
    <t>15.45.20.42.a*</t>
  </si>
  <si>
    <t>Magnete per tenuta porta+alimentatore</t>
  </si>
  <si>
    <t>15.45.20.45.a*</t>
  </si>
  <si>
    <t>Punto magnete</t>
  </si>
  <si>
    <t>15.45.30.01.a*</t>
  </si>
  <si>
    <t>Documentazione</t>
  </si>
  <si>
    <t>01.01.04.01</t>
  </si>
  <si>
    <t>01.01.04.02</t>
  </si>
  <si>
    <t>01.01.04.03</t>
  </si>
  <si>
    <t>SOMMA (OS28)</t>
  </si>
  <si>
    <t>SOMMA (OS3)</t>
  </si>
  <si>
    <t>SOMMA (OS30)</t>
  </si>
  <si>
    <t>SOMMA</t>
  </si>
  <si>
    <t>OG1</t>
  </si>
  <si>
    <t xml:space="preserve"> </t>
  </si>
  <si>
    <t>OS21</t>
  </si>
  <si>
    <t>OS28</t>
  </si>
  <si>
    <t>OS30</t>
  </si>
  <si>
    <t>OS6</t>
  </si>
  <si>
    <t>OS3</t>
  </si>
  <si>
    <t xml:space="preserve">  </t>
  </si>
  <si>
    <t>99</t>
  </si>
  <si>
    <t>STIMA ANALITICA DEI COSTI PER LA SICUREZZA</t>
  </si>
  <si>
    <t>99.01</t>
  </si>
  <si>
    <t>Allestimento cantiere</t>
  </si>
  <si>
    <t>99.01.01</t>
  </si>
  <si>
    <t>Tabella cantiere</t>
  </si>
  <si>
    <t>- Tabella cantiere</t>
  </si>
  <si>
    <t>99.01.02</t>
  </si>
  <si>
    <t>Andatoie e passerelle</t>
  </si>
  <si>
    <t>*** Andatoie e passerelle</t>
  </si>
  <si>
    <t>99.01.03</t>
  </si>
  <si>
    <t>Baraccamenti</t>
  </si>
  <si>
    <t>- per il primo mese</t>
  </si>
  <si>
    <t>*** per ogni giorno successivo</t>
  </si>
  <si>
    <t>Monoblocco prefabbricato</t>
  </si>
  <si>
    <t>- per ogni giorno successivo</t>
  </si>
  <si>
    <t>Impianto idrico sanitario</t>
  </si>
  <si>
    <t>99.01.05</t>
  </si>
  <si>
    <t>Recinzioni ed accessi</t>
  </si>
  <si>
    <t>Messa a disposizione di recinzione da cantiere: rete plastificata</t>
  </si>
  <si>
    <t>- per ogni mese successivo</t>
  </si>
  <si>
    <t>Messa a disposizione di recinzione da cantiere: recinzione mobile metallica h=2,0m:</t>
  </si>
  <si>
    <t>Recinzione di cantiere alt.=2,5m</t>
  </si>
  <si>
    <t>*** per il primo mese</t>
  </si>
  <si>
    <t>*** per ogni mese successivo</t>
  </si>
  <si>
    <t>*** Portone</t>
  </si>
  <si>
    <t>Messa a disposizione di barriere prefabbricate</t>
  </si>
  <si>
    <t>per il primo mese (30 gg) o frazione</t>
  </si>
  <si>
    <t>per ogni mese successivo</t>
  </si>
  <si>
    <t>99.01.06</t>
  </si>
  <si>
    <t>Segnaletica e cartellonistica di sicurezza</t>
  </si>
  <si>
    <t>*** Costo di acquisto di cartelli</t>
  </si>
  <si>
    <t>99.02</t>
  </si>
  <si>
    <t>Servizi</t>
  </si>
  <si>
    <t>99.02.01</t>
  </si>
  <si>
    <t>Illuminazione</t>
  </si>
  <si>
    <t>Costo di acquisto di apparecchi di illuminazione per cantiere:</t>
  </si>
  <si>
    <t>*** fari alogeni su cavalletto, 500 W, stagni IP 55</t>
  </si>
  <si>
    <t>Costo di manutenzione di apparecchi di illuminazione per cantiere, per ogni mese di utilizzo:</t>
  </si>
  <si>
    <t>99.02.02</t>
  </si>
  <si>
    <t>Rete di messa a terra</t>
  </si>
  <si>
    <t>Costo d'utilizzo di rete di messa a terra costituita  a dispersori a picchetto e conduttori di terra:</t>
  </si>
  <si>
    <t>** 6 puntazze, 1 pozzetto,, 30 ml di tondino diam. 8mm</t>
  </si>
  <si>
    <t>99.02.03</t>
  </si>
  <si>
    <t>Equipaggiamanto di pronto soccorso</t>
  </si>
  <si>
    <t>** Costo di acquisto di cassetta di pronto soccorso:</t>
  </si>
  <si>
    <t>99.02.04</t>
  </si>
  <si>
    <t>Mezzi antincendio</t>
  </si>
  <si>
    <t>*** Costo di utilizzo estintore a polvere portatile:</t>
  </si>
  <si>
    <t>99.03</t>
  </si>
  <si>
    <t>Impianto di sicurezza</t>
  </si>
  <si>
    <t>99.03.01</t>
  </si>
  <si>
    <t>Parapetto</t>
  </si>
  <si>
    <t>Costo di utilizzo di parapetto:</t>
  </si>
  <si>
    <t>** per il primo mese</t>
  </si>
  <si>
    <t>** per ogni mese successivo</t>
  </si>
  <si>
    <t>99.03.02</t>
  </si>
  <si>
    <t>Protezione aperture nei solai e verso il vuoto</t>
  </si>
  <si>
    <t>Costo di utilizzo di protezioni:</t>
  </si>
  <si>
    <t>99.03.03</t>
  </si>
  <si>
    <t>Ponteggio</t>
  </si>
  <si>
    <t>Nolo di ponteggio</t>
  </si>
  <si>
    <t>*** 1,5 kN/m2, prime 4 settimane</t>
  </si>
  <si>
    <t>Nolo di rivestimento schermante</t>
  </si>
  <si>
    <t>*** per tutto il tempo neccessario</t>
  </si>
  <si>
    <t>*** documenti sicurezza e calcoli statici, PIMUS</t>
  </si>
  <si>
    <t>99.03.04</t>
  </si>
  <si>
    <t>Mensola interna</t>
  </si>
  <si>
    <t>Nolo mensola interna da 0,36m. Fornitura,montaggio,smontaggio per una distanza superiore a 20cm</t>
  </si>
  <si>
    <t>*** prime 4 settimane</t>
  </si>
  <si>
    <t>*** ogni sett. Successiva</t>
  </si>
  <si>
    <t>99.03.05</t>
  </si>
  <si>
    <t>Trabatelli</t>
  </si>
  <si>
    <t>*** Nolo di trabatelli</t>
  </si>
  <si>
    <t>99.03.06</t>
  </si>
  <si>
    <t>Piattaforme elevatrici</t>
  </si>
  <si>
    <t>*** Nolo di piattaforme</t>
  </si>
  <si>
    <t>99.03.08</t>
  </si>
  <si>
    <t>Moviere</t>
  </si>
  <si>
    <t>*** Moviere come aiuto</t>
  </si>
  <si>
    <t>99.03.09</t>
  </si>
  <si>
    <t>Sottomurazioni</t>
  </si>
  <si>
    <t>*** sottomurazione,</t>
  </si>
  <si>
    <t>99.04</t>
  </si>
  <si>
    <t>Adattamento piano d'evacuazione e delle vie di fuga, elaborazione POS e piano demolizioni</t>
  </si>
  <si>
    <t>*** Adattamento del piano d'evacuazione e delle vie di fuga, elaborazione POS e piano demolizioni</t>
  </si>
  <si>
    <t>99.05</t>
  </si>
  <si>
    <t>Lavori interferenti</t>
  </si>
  <si>
    <t>99.05.01</t>
  </si>
  <si>
    <t>*** Costi per apprestamenti di sicurezza</t>
  </si>
  <si>
    <t>99.05.02</t>
  </si>
  <si>
    <t>Onere dell'impresa principale</t>
  </si>
  <si>
    <t>99.05.03</t>
  </si>
  <si>
    <t>Riunione di coordinamento</t>
  </si>
  <si>
    <t>99.06</t>
  </si>
  <si>
    <t>Oneri di sicurzza</t>
  </si>
  <si>
    <t>Uso comune di apprestamenti, attrezzature, infrastrutture</t>
  </si>
  <si>
    <t>SOMMA STIMA ANALITICA DEI COSTI PER LA SICUREZZA</t>
  </si>
  <si>
    <t>palestra doppia "Kaiserhof &amp; Savoy" a Merano</t>
  </si>
  <si>
    <t>SOMMA * Opere da fabbro (OS6)</t>
  </si>
  <si>
    <t>* Opere da fabbro (OS6)</t>
  </si>
  <si>
    <t>22.02.051.085.01</t>
  </si>
  <si>
    <t>45.21.22.22-8</t>
  </si>
  <si>
    <t>øa 100 mm</t>
  </si>
  <si>
    <t>14.05</t>
  </si>
  <si>
    <t>Isolamento per tubazioni ed accessori</t>
  </si>
  <si>
    <t>14.05.02</t>
  </si>
  <si>
    <t>Isolamento per tubazioni con coppelle in poliuretano espanso</t>
  </si>
  <si>
    <t>*Isolamento di tubazioni con poliuretano, spessore 20 mm:</t>
  </si>
  <si>
    <t>4.e</t>
  </si>
  <si>
    <t>*tubo DN 100 - 4"</t>
  </si>
  <si>
    <t>SOMMA Impianti sanitari (OG1)</t>
  </si>
  <si>
    <t>*Impianti elevatori (OG1)</t>
  </si>
  <si>
    <t>16.01</t>
  </si>
  <si>
    <t>*Ascensori</t>
  </si>
  <si>
    <t>16.01.01</t>
  </si>
  <si>
    <t>*Ascensori ad azionamento elettrico</t>
  </si>
  <si>
    <t>25</t>
  </si>
  <si>
    <t>*Ascensore 900kg (senza loc. Macch.), 5 ferm. + 5 serv.</t>
  </si>
  <si>
    <t>16.01.03</t>
  </si>
  <si>
    <t>Supplementi per porte</t>
  </si>
  <si>
    <t>Sovrappr. porta al piano tagliafuoco:</t>
  </si>
  <si>
    <t>EI 120'</t>
  </si>
  <si>
    <t>SOMMA *Impianti elevatori (OG1)</t>
  </si>
  <si>
    <t>* Pulizia del cantiere (OG1)</t>
  </si>
  <si>
    <t>25.01</t>
  </si>
  <si>
    <t>*pulizia sommaria del cantiere</t>
  </si>
  <si>
    <t>1.*</t>
  </si>
  <si>
    <t>pulizia dell´opera</t>
  </si>
  <si>
    <t>SOMMA * Pulizia del cantiere (OG1)</t>
  </si>
  <si>
    <t>LAVORI PRELIMINARI E CONCLUSIVI (OG1)</t>
  </si>
  <si>
    <t>53.02</t>
  </si>
  <si>
    <t>LAVORI DI DISBOSCAMENTO</t>
  </si>
  <si>
    <t>53.02.02</t>
  </si>
  <si>
    <t>ABBATTIMENTO DI PIANTE</t>
  </si>
  <si>
    <t>Abbattimento di piante</t>
  </si>
  <si>
    <t>Abbattimento di piante diametro oltre 60 cm</t>
  </si>
  <si>
    <t>Nr</t>
  </si>
  <si>
    <t>SOMMA LAVORI PRELIMINARI E CONCLUSIVI (OG1)</t>
  </si>
  <si>
    <t>54</t>
  </si>
  <si>
    <t>MOVIMENTI DI TERRA, DEMOLIZIONI (OG1)</t>
  </si>
  <si>
    <t>54.20</t>
  </si>
  <si>
    <t>DRENAGGI</t>
  </si>
  <si>
    <t>54.20.10</t>
  </si>
  <si>
    <t>FORNITURA E POSA IN OPERA DI MATERIALE FILTRANTE</t>
  </si>
  <si>
    <t>Materiale drenante senza stratificazioni</t>
  </si>
  <si>
    <t>Materiale drenante senza stratificazioni fuso granulometrico (mm) 35/70</t>
  </si>
  <si>
    <t>SOMMA MOVIMENTI DI TERRA, DEMOLIZIONI (OG1)</t>
  </si>
  <si>
    <t>56</t>
  </si>
  <si>
    <t>PROTEZIONI DI PARETI DI SCAVO, RIVESTIMENTI DI SCARPATE (OS21)</t>
  </si>
  <si>
    <t>56.06</t>
  </si>
  <si>
    <t>CALCESTRUZZO SPRUZZATO</t>
  </si>
  <si>
    <t>56.06.01</t>
  </si>
  <si>
    <t>INSTALLAZIONE E SGOMBERO DEL CANTIERE PER LA REALIZZAZIONE DI RIVESTIMENTO IN CLS SPRUZZATO</t>
  </si>
  <si>
    <t>*Installazione e sgombero del cantiere per la realizzazione di rivestimento in cls spruzzato</t>
  </si>
  <si>
    <t>psch</t>
  </si>
  <si>
    <t>56.06.02</t>
  </si>
  <si>
    <t>RIVESTIMENTO DI SCARPATE</t>
  </si>
  <si>
    <t>*Calcestruzzo spruzzato C20/25</t>
  </si>
  <si>
    <t>*Calcestruzzo spruzzato C20/25 spessore 10 cm</t>
  </si>
  <si>
    <t>56.06.05</t>
  </si>
  <si>
    <t>ARMATURA METALLICA PER CALCESTRUZZO SPRUZZATO</t>
  </si>
  <si>
    <t>Rete elettrosaldata in acciaio</t>
  </si>
  <si>
    <t>*Rete elettrosaldata in acciaio B450C</t>
  </si>
  <si>
    <t>56.12</t>
  </si>
  <si>
    <t>PARATIE IN MICROPALI</t>
  </si>
  <si>
    <t>56.12.01</t>
  </si>
  <si>
    <t>INSTALLAZIONE E SGOMBERO DEL CANTIERE PER LA REALIZZAZIONE DI MICROPALI</t>
  </si>
  <si>
    <t>*Installazione e sgombero del cantiere per la realizzazione di micropali</t>
  </si>
  <si>
    <t>56.12.02</t>
  </si>
  <si>
    <t>PERFORAZIONE PER MICROPALI</t>
  </si>
  <si>
    <t>Micropalo per paratia, a rotazione o rotopercussione rivestita</t>
  </si>
  <si>
    <t>*Micropalo per paratia, a rotazione o rotopercussione rivestita D 160 - 229 mm (9 ")</t>
  </si>
  <si>
    <t>56.12.03</t>
  </si>
  <si>
    <t>ARMATURA PER MICROPALI</t>
  </si>
  <si>
    <t>Armatura tubolare per micropali</t>
  </si>
  <si>
    <t>*Armatura tubolare per micropali tubo forato</t>
  </si>
  <si>
    <t>56.20</t>
  </si>
  <si>
    <t>TIRANTI, PER LAVORI A CIELO APERTO</t>
  </si>
  <si>
    <t>56.20.05</t>
  </si>
  <si>
    <t>PERFORAZIONI PER TIRANTI</t>
  </si>
  <si>
    <t>Perforazione per tiranti, D 109 - 159 mm (6 1/4 ")</t>
  </si>
  <si>
    <t>*Perforazione per tiranti, D 109 - 159 mm (6 1/4 ") L  fino a 15,00 m</t>
  </si>
  <si>
    <t>56.20.10</t>
  </si>
  <si>
    <t>FORNITURA E POSA IN OPERA DI TIRANTI AD INIEZIONE</t>
  </si>
  <si>
    <t>Fornitura, posa in opera ed iniezione di tiranti permanenti a trefoli.</t>
  </si>
  <si>
    <t>*Fornitura, posa in opera ed iniezione di tiranti permanenti a trefoli. Tirante permanente a trefoli, carico al limite di snervamento da 701 fino a 900 kN</t>
  </si>
  <si>
    <t>*Fornitura, posa in opera ed iniezione di tiranti permanenti a trefoli. Tirante permanente a trefoli, carico al limite di snervamento da 901 fino a 1100 kN</t>
  </si>
  <si>
    <t>56.20.15</t>
  </si>
  <si>
    <t>INIEZIONI PER TIRANTI</t>
  </si>
  <si>
    <t>Iniezione per tiranti</t>
  </si>
  <si>
    <t>5.A</t>
  </si>
  <si>
    <t>*Iniezione per tiranti cemento R 42.5</t>
  </si>
  <si>
    <t>56.80</t>
  </si>
  <si>
    <t>LAVORI AUSILIARI</t>
  </si>
  <si>
    <t>56.80.05</t>
  </si>
  <si>
    <t>CORDOLI DI RIPARTIZIONE</t>
  </si>
  <si>
    <t>Cordolo di collegamento e di ripartizione</t>
  </si>
  <si>
    <t>*Cordolo di collegamento e di ripartizione C 28/35</t>
  </si>
  <si>
    <t>56.80.20</t>
  </si>
  <si>
    <t>*CELLE DI CARICO</t>
  </si>
  <si>
    <t>*Celle di carico</t>
  </si>
  <si>
    <t>SOMMA PROTEZIONI DI PARETI DI SCAVO, RIVESTIMENTI DI SCARPATE (OS21)</t>
  </si>
  <si>
    <t>70</t>
  </si>
  <si>
    <t>IMPERMEABILIZZAZIONI, RIVESTIMENTI PROTETTIVI (OG1)</t>
  </si>
  <si>
    <t>70.30</t>
  </si>
  <si>
    <t>IMPERMEABILIZZAZIONI DI GIUNTI CON NASTRI</t>
  </si>
  <si>
    <t>70.30.05</t>
  </si>
  <si>
    <t>IMPERMEABILIZZAZIONI DI GIUNTI DI RIPRESA</t>
  </si>
  <si>
    <t>Impermeabilizzazione di giunto di ripresa con cordolo bentonitico</t>
  </si>
  <si>
    <t>sezione ca. 20 x 25 mm</t>
  </si>
  <si>
    <t>SOMMA IMPERMEABILIZZAZIONI, RIVESTIMENTI PROTETTIVI (OG1)</t>
  </si>
  <si>
    <t>77</t>
  </si>
  <si>
    <t>POZZETTI PREFABBRICATI  (OG1)</t>
  </si>
  <si>
    <t>77.12</t>
  </si>
  <si>
    <t>POZZETTI IN CONGLOMERATO CEMENTIZIO ARMATO, CIRCOLARI.</t>
  </si>
  <si>
    <t>77.12.01</t>
  </si>
  <si>
    <t>POZZETTI PER AMBIENTE NON AGGRESSIVO</t>
  </si>
  <si>
    <t>Pozzetto, a tenuta d'acqua 0,10 bar</t>
  </si>
  <si>
    <t>Pozzetto, a tenuta d'acqua 0,10 bar DN 1200 mm</t>
  </si>
  <si>
    <t>77.90</t>
  </si>
  <si>
    <t>SOVRAPPREZZI</t>
  </si>
  <si>
    <t>77.90.05</t>
  </si>
  <si>
    <t>SOVRAPPREZZI PER ACCESSORI D'ACCESSO</t>
  </si>
  <si>
    <t>Sovrapprezzo per maniglioni rivestiti con materiale sintetico</t>
  </si>
  <si>
    <t>Sovrapprezzo per maniglioni rivestiti con materiale sintetico nucleo : acciaio AISI 304</t>
  </si>
  <si>
    <t>SOMMA POZZETTI PREFABBRICATI  (OG1)</t>
  </si>
  <si>
    <t>78</t>
  </si>
  <si>
    <t>CHIUSINI, CADITOIE, GRIGLIE, CANALETTE PREFABBRICATE, ACCESSORI PER POZZETTI  (OG1)</t>
  </si>
  <si>
    <t>78.01</t>
  </si>
  <si>
    <t>CHIUSINI IN GHISA</t>
  </si>
  <si>
    <t>78.01.01</t>
  </si>
  <si>
    <t>CHIUSINI TOTALMENTE IN GHISA</t>
  </si>
  <si>
    <t>Chiusino "autolivellante" circolare in ghisa</t>
  </si>
  <si>
    <t>Chiusino "autolivellante" circolare in ghisa carico 400 kN  peso 155 kg, con telaio guida a base circolare</t>
  </si>
  <si>
    <t>SOMMA CHIUSINI, CADITOIE, GRIGLIE, CANALETTE PREFABBRICATE, ACCESSORI PER POZZETTI  (OG1)</t>
  </si>
  <si>
    <t>SOMMA COMPLESSIVA - CATEGORIEA</t>
  </si>
  <si>
    <t>CATEGORIA OS28</t>
  </si>
  <si>
    <t xml:space="preserve">     13.01.04.07</t>
  </si>
  <si>
    <t>Impianti di riscaldamento e refrigerazione Impianto di produzione energia termica, strumenti ed accessori Pompe di circolazione Pompa di ricircolo con rotore bagnato, esente da  manutenzione</t>
  </si>
  <si>
    <t xml:space="preserve">              A*</t>
  </si>
  <si>
    <t>P05-P07</t>
  </si>
  <si>
    <t xml:space="preserve">     13.01.04.08</t>
  </si>
  <si>
    <t>Impianti di riscaldamento e refrigerazione Impianto di produzione energia termica, strumenti ed accessori Pompe di circolazione Pompa a rotore bagnato esente da manutenzione</t>
  </si>
  <si>
    <t>P01</t>
  </si>
  <si>
    <t xml:space="preserve">              B*</t>
  </si>
  <si>
    <t>P02</t>
  </si>
  <si>
    <t xml:space="preserve">              C*</t>
  </si>
  <si>
    <t>P03</t>
  </si>
  <si>
    <t xml:space="preserve">              D*</t>
  </si>
  <si>
    <t>P04</t>
  </si>
  <si>
    <t xml:space="preserve">              E*</t>
  </si>
  <si>
    <t>P06-P08</t>
  </si>
  <si>
    <t xml:space="preserve">              F*</t>
  </si>
  <si>
    <t>P09</t>
  </si>
  <si>
    <t xml:space="preserve">              G*</t>
  </si>
  <si>
    <t>P10</t>
  </si>
  <si>
    <t xml:space="preserve">              H*</t>
  </si>
  <si>
    <t>P11</t>
  </si>
  <si>
    <t xml:space="preserve">              I*</t>
  </si>
  <si>
    <t>P12</t>
  </si>
  <si>
    <t xml:space="preserve">              J*</t>
  </si>
  <si>
    <t>P13</t>
  </si>
  <si>
    <t xml:space="preserve">              K*</t>
  </si>
  <si>
    <t>P14</t>
  </si>
  <si>
    <t xml:space="preserve">              L*</t>
  </si>
  <si>
    <t>PCT</t>
  </si>
  <si>
    <t xml:space="preserve">     13.01.05.03</t>
  </si>
  <si>
    <t>Impianti di riscaldamento e refrigerazione Impianto di produzione energia termica, strumenti ed accessori Organi di intercettazione Valvola d'intercettazione esente da manutenzione a tenuta morbida</t>
  </si>
  <si>
    <t>DN 20 - 3/4"</t>
  </si>
  <si>
    <t>DN 32 - 5/4"</t>
  </si>
  <si>
    <t>DN 40 - 6/4"</t>
  </si>
  <si>
    <t>DN 50 - 2"</t>
  </si>
  <si>
    <t>DN 65 - 2½"</t>
  </si>
  <si>
    <t>DN 100 - 4"</t>
  </si>
  <si>
    <t xml:space="preserve">     13.01.05.07</t>
  </si>
  <si>
    <t>Impianti di riscaldamento e refrigerazione Impianto di produzione energia termica, strumenti ed accessori Organi di intercettazione Rubinetto di carico e scarico: 1/2"</t>
  </si>
  <si>
    <t xml:space="preserve">               b</t>
  </si>
  <si>
    <t>1/2"</t>
  </si>
  <si>
    <t xml:space="preserve">     13.01.05.14</t>
  </si>
  <si>
    <t>Impianti di riscaldamento e refrigerazione Impianto di produzione energia termica, strumenti ed accessori Organi di intercettazione Compensatore di dilatazione per impianti di riscaldamento</t>
  </si>
  <si>
    <t xml:space="preserve">     13.01.06.04</t>
  </si>
  <si>
    <t>Impianti di riscaldamento e refrigerazione Impianto di produzione energia termica, strumenti ed accessori Valvole di ritegno Valvola di non ritorno a disco</t>
  </si>
  <si>
    <t>DN 65 - 2"½</t>
  </si>
  <si>
    <t xml:space="preserve">     13.01.07.02</t>
  </si>
  <si>
    <t>Impianti di riscaldamento e refrigerazione Impianto di produzione energia termica, strumenti ed accessori Filtri d'impurità Filtro d'impurità con corpo in ghisa:</t>
  </si>
  <si>
    <t xml:space="preserve">               f</t>
  </si>
  <si>
    <t xml:space="preserve">               g</t>
  </si>
  <si>
    <t>DN 65 - 2 1/2"</t>
  </si>
  <si>
    <t xml:space="preserve">     13.01.08.02</t>
  </si>
  <si>
    <t>Impianti di riscaldamento e refrigerazione Impianto di produzione energia termica, strumenti ed accessori Contatori di calore Contatore di calore elettronico:</t>
  </si>
  <si>
    <t xml:space="preserve">               d</t>
  </si>
  <si>
    <t>cont. Woltmann DN 50 - Qn = 15 m3/h</t>
  </si>
  <si>
    <t xml:space="preserve">     13.01.09.02</t>
  </si>
  <si>
    <t>Impianti di riscaldamento e refrigerazione Impianto di produzione energia termica, strumenti ed accessori Regolatori di pressione e di portata Gruppo di riempimento automatico:</t>
  </si>
  <si>
    <t>3/4", per grandi portate con disconnettore di rete</t>
  </si>
  <si>
    <t xml:space="preserve">     13.01.09.06</t>
  </si>
  <si>
    <t>Impianti di riscaldamento e refrigerazione Impianto di produzione energia termica, strumenti ed accessori Regolatori di pressione e di portata Valvola di taratura</t>
  </si>
  <si>
    <t>DN 20 - G 3/4"</t>
  </si>
  <si>
    <t xml:space="preserve">  13.01.09.06.D*</t>
  </si>
  <si>
    <t>DN 32 - G 5/4"</t>
  </si>
  <si>
    <t>DN 50 - G 2"</t>
  </si>
  <si>
    <t xml:space="preserve">     13.01.10.01</t>
  </si>
  <si>
    <t>Impianti di riscaldamento e refrigerazione Impianto di produzione energia termica, strumenti ed accessori Separatori d'aria Valvola automatica per sfogo aria:</t>
  </si>
  <si>
    <t>DN 15 - 1/2"</t>
  </si>
  <si>
    <t xml:space="preserve">     13.01.10.05</t>
  </si>
  <si>
    <t>Impianti di riscaldamento e refrigerazione Impianto di produzione energia termica, strumenti ed accessori Separatori d'aria Separatore d'aria a vortice</t>
  </si>
  <si>
    <t xml:space="preserve">     13.01.11.02</t>
  </si>
  <si>
    <t>Impianti di riscaldamento e refrigerazione Impianto di produzione energia termica, strumenti ed accessori Scambiatori di calore Scambiatore di calore a piastre in esecuzione guarnizionata a flussi paralleli in controcorrente</t>
  </si>
  <si>
    <t>36 piastre</t>
  </si>
  <si>
    <t xml:space="preserve">     13.01.12.01</t>
  </si>
  <si>
    <t>Impianti di riscaldamento e refrigerazione Impianto di produzione energia termica, strumenti ed accessori Componenti di sicurezza e controllo Valvola di sicurezza:</t>
  </si>
  <si>
    <t xml:space="preserve">               a</t>
  </si>
  <si>
    <t>1/2" per riscaldamento</t>
  </si>
  <si>
    <t>3/4" per riscaldamento</t>
  </si>
  <si>
    <t xml:space="preserve">               e</t>
  </si>
  <si>
    <t>1/2" per bollitori</t>
  </si>
  <si>
    <t>3/4" per bollitori</t>
  </si>
  <si>
    <t xml:space="preserve">        13.01.12</t>
  </si>
  <si>
    <t>Impianti di riscaldamento e refrigerazione Impianto di produzione energia termica, strumenti ed accessori Componenti di sicurezza e controllo</t>
  </si>
  <si>
    <t>Pressostato</t>
  </si>
  <si>
    <t xml:space="preserve">     13.01.12.05</t>
  </si>
  <si>
    <t>Impianti di riscaldamento e refrigerazione Impianto di produzione energia termica, strumenti ed accessori Componenti di sicurezza e controllo Manometro:</t>
  </si>
  <si>
    <t>ø  80 mm - 3/8"</t>
  </si>
  <si>
    <t xml:space="preserve">     13.01.12.06</t>
  </si>
  <si>
    <t>Impianti di riscaldamento e refrigerazione Impianto di produzione energia termica, strumenti ed accessori Componenti di sicurezza e controllo Termometro bimetallico:</t>
  </si>
  <si>
    <t xml:space="preserve">     13.01.12.10</t>
  </si>
  <si>
    <t>Impianti di riscaldamento e refrigerazione Impianto di produzione energia termica, strumenti ed accessori Componenti di sicurezza e controllo Imbuto di scarico:</t>
  </si>
  <si>
    <t>ø 3/4"</t>
  </si>
  <si>
    <t xml:space="preserve">               c</t>
  </si>
  <si>
    <t>ø 1"</t>
  </si>
  <si>
    <t xml:space="preserve">     13.01.13.02</t>
  </si>
  <si>
    <t>Vaso d'espansione a membrana con collaudo:</t>
  </si>
  <si>
    <t>50 l</t>
  </si>
  <si>
    <t>105 l</t>
  </si>
  <si>
    <t xml:space="preserve">        13.01.14</t>
  </si>
  <si>
    <t>Impianti di riscaldamento e refrigerazione Impianto di produzione energia termica, strumenti ed accessori Accessori centrale termica</t>
  </si>
  <si>
    <t>Targhetta</t>
  </si>
  <si>
    <t xml:space="preserve">     13.01.15.03</t>
  </si>
  <si>
    <t>Nr. 2 collettori distributivi per impianto di riscaldamento (mandata e ritorno)</t>
  </si>
  <si>
    <t>Diametro: ø 159/168 mm - Lunghezza: 4,0 m</t>
  </si>
  <si>
    <t xml:space="preserve">     13.03.01.01</t>
  </si>
  <si>
    <t>Impianti di riscaldamento e refrigerazione Pannelli rad. a pav., riscald. a muro e soffitto, radiatori, apparecchi di risc. ed acc. Riscaldamento radiante a pavimento e accessori Pannelli radianti a pavimento</t>
  </si>
  <si>
    <t>distanza di posa: 10 cm</t>
  </si>
  <si>
    <t>distanza di posa: 20 cm</t>
  </si>
  <si>
    <t>distanza di posa: 30 cm</t>
  </si>
  <si>
    <t xml:space="preserve">     13.03.01.02</t>
  </si>
  <si>
    <t>Impianti di riscaldamento e refrigerazione Pannelli rad. a pav., riscald. a muro e soffitto, radiatori, apparecchi di risc. ed acc. Riscaldamento radiante a pavimento e accessori Riscaldamento a pannelli radianti per pavimenti flettenti di impianti sportivi e palestre</t>
  </si>
  <si>
    <t>interasse tubi 10 cm</t>
  </si>
  <si>
    <t xml:space="preserve">     13.03.01.04</t>
  </si>
  <si>
    <t>Impianti di riscaldamento e refrigerazione Pannelli rad. a pav., riscald. a muro e soffitto, radiatori, apparecchi di risc. ed acc. Riscaldamento radiante a pavimento e accessori Collettore di distribuzione di mandata e ritorno per pannelli radianti</t>
  </si>
  <si>
    <t xml:space="preserve">  13.03.01.04.B*</t>
  </si>
  <si>
    <t>per 4 circuiti - larghezza 285 mm</t>
  </si>
  <si>
    <t>per 5 circuiti - larghezza 335 mm</t>
  </si>
  <si>
    <t>per 6 circuiti - larghezza 385 mm</t>
  </si>
  <si>
    <t>per 7 circuiti - larghezza 435 mm</t>
  </si>
  <si>
    <t>per 9 circuiti - larghezza 535 mm</t>
  </si>
  <si>
    <t>per 10 circuiti - larghezza 585 mm</t>
  </si>
  <si>
    <t xml:space="preserve">     13.03.01.05</t>
  </si>
  <si>
    <t>Impianti di riscaldamento e refrigerazione Pannelli rad. a pav., riscald. a muro e soffitto, radiatori, apparecchi di risc. ed acc. Riscaldamento radiante a pavimento e accessori Pannello isolante in lana di vetro</t>
  </si>
  <si>
    <t>........................................</t>
  </si>
  <si>
    <t xml:space="preserve">     13.03.01.06</t>
  </si>
  <si>
    <t>Impianti di riscaldamento e refrigerazione Pannelli rad. a pav., riscald. a muro e soffitto, radiatori, apparecchi di risc. ed acc. Riscaldamento radiante a pavimento e accessori Armadietti da incasso in lamiera zincata</t>
  </si>
  <si>
    <t>Dimensioni : 950 x 790/940 x 110/160 mm</t>
  </si>
  <si>
    <t>Dimensioni : 1210 x 790/940 x 110/160 mm</t>
  </si>
  <si>
    <t xml:space="preserve">     13.03.01.07</t>
  </si>
  <si>
    <t>Impianti di riscaldamento e refrigerazione Pannelli rad. a pav., riscald. a muro e soffitto, radiatori, apparecchi di risc. ed acc. Riscaldamento radiante a pavimento e accessori Isolante termico per riscaldamento a pavimento</t>
  </si>
  <si>
    <t>Spessore 20 mm</t>
  </si>
  <si>
    <t xml:space="preserve">     13.03.01.09</t>
  </si>
  <si>
    <t>Impianti di riscaldamento e refrigerazione Pannelli rad. a pav., riscald. a muro e soffitto, radiatori, apparecchi di risc. ed acc. Riscaldamento radiante a pavimento e accessori Servomotori termici</t>
  </si>
  <si>
    <t>......................................</t>
  </si>
  <si>
    <t xml:space="preserve">     13.04.01.01</t>
  </si>
  <si>
    <t>Impianti di riscaldamento e refrigerazione Tubazioni ed accessori Tubi in acciaio Tubo d'acciaio nero senza saldatura:</t>
  </si>
  <si>
    <t>Diametro ø 1/2" x 2,6 mm</t>
  </si>
  <si>
    <t>Diametro ø 3/4" x 2,6 mm</t>
  </si>
  <si>
    <t>Diametro ø 1" x 3,2 mm</t>
  </si>
  <si>
    <t>Diametro ø 5/4" x 3,2 mm</t>
  </si>
  <si>
    <t>Diametro ø 6/4" x 3,2 mm</t>
  </si>
  <si>
    <t>Diametro ø 2" x 3,6 mm</t>
  </si>
  <si>
    <t>Diametro ø 2 ½" x 3,6 mm</t>
  </si>
  <si>
    <t xml:space="preserve">     13.04.01.02</t>
  </si>
  <si>
    <t>Impianti di riscaldamento e refrigerazione Tubazioni ed accessori Tubi in acciaio Tubo bollitore in acciaio senza saldatura:</t>
  </si>
  <si>
    <t>Diametro ø 70/76 mm</t>
  </si>
  <si>
    <t>Diametro ø 159/168 mm</t>
  </si>
  <si>
    <t xml:space="preserve">     13.04.01.04</t>
  </si>
  <si>
    <t>Impianti di riscaldamento e refrigerazione Tubazioni ed accessori Tubi in acciaio Tubazione preisolata in acciaio:</t>
  </si>
  <si>
    <t xml:space="preserve">               G</t>
  </si>
  <si>
    <t>DN 65/140</t>
  </si>
  <si>
    <t xml:space="preserve">     13.04.02.01</t>
  </si>
  <si>
    <t>Impianti di riscaldamento e refrigerazione Tubazioni ed accessori Tubi in rame Tubazioni in rame:</t>
  </si>
  <si>
    <t xml:space="preserve">               E</t>
  </si>
  <si>
    <t>ø 22x1,2 mm</t>
  </si>
  <si>
    <t xml:space="preserve">               F</t>
  </si>
  <si>
    <t>ø 28x1,2 mm</t>
  </si>
  <si>
    <t>ø 35x1,5mm</t>
  </si>
  <si>
    <t xml:space="preserve">     13.05.01.01</t>
  </si>
  <si>
    <t>Impianti di riscaldamento e refrigerazione Isolamento ed accessori Isolamento per tubazioni con lana di vetro Isolamento dei tubi passanti in vista con coppelle e curve in lana di roccia</t>
  </si>
  <si>
    <t>Diametro tubo: ø 1/2" - 30 mm</t>
  </si>
  <si>
    <t>Diametro tubo: ø 3/4" - 30 mm</t>
  </si>
  <si>
    <t xml:space="preserve">  13.05.01.01.C*</t>
  </si>
  <si>
    <t>Diametro tubo: ø 1" - 30 mm</t>
  </si>
  <si>
    <t xml:space="preserve">     13.05.01.08</t>
  </si>
  <si>
    <t>Diametro tubo: ø 5/4" - 40 mm</t>
  </si>
  <si>
    <t>Diametro tubo: ø 6/4" - 40 mm</t>
  </si>
  <si>
    <t xml:space="preserve">     13.05.01.09</t>
  </si>
  <si>
    <t>Diametro tubo: ø 2" - 50 mm</t>
  </si>
  <si>
    <t>Diametro tubo: ø 70/76 - 50 mm</t>
  </si>
  <si>
    <t xml:space="preserve">     13.05.01.10</t>
  </si>
  <si>
    <t>Diametro tubo: ø 159/168 - 60 mm</t>
  </si>
  <si>
    <t xml:space="preserve">     13.05.01.15</t>
  </si>
  <si>
    <t>Impianti di riscaldamento e refrigerazione Isolamento ed accessori Isolamento per tubazioni con lana di vetro Prodotto concentrato multifunzionale per la protezione da corrosioni</t>
  </si>
  <si>
    <t>Liter</t>
  </si>
  <si>
    <t xml:space="preserve">     13.05.03.02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</si>
</sst>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  <numFmt numFmtId="193" formatCode="&quot;€&quot;\ 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20" borderId="13" xfId="0" applyFont="1" applyFill="1" applyBorder="1" applyAlignment="1" applyProtection="1">
      <alignment horizontal="center" vertical="center" wrapText="1"/>
      <protection hidden="1"/>
    </xf>
    <xf numFmtId="0" fontId="4" fillId="20" borderId="11" xfId="0" applyFont="1" applyFill="1" applyBorder="1" applyAlignment="1" applyProtection="1">
      <alignment vertical="center" wrapText="1"/>
      <protection hidden="1"/>
    </xf>
    <xf numFmtId="0" fontId="4" fillId="20" borderId="13" xfId="0" applyFont="1" applyFill="1" applyBorder="1" applyAlignment="1" applyProtection="1">
      <alignment horizontal="center" vertical="center" textRotation="90" wrapText="1"/>
      <protection hidden="1"/>
    </xf>
    <xf numFmtId="0" fontId="4" fillId="20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20" borderId="11" xfId="0" applyNumberFormat="1" applyFont="1" applyFill="1" applyBorder="1" applyAlignment="1" applyProtection="1">
      <alignment vertical="center" wrapText="1"/>
      <protection hidden="1"/>
    </xf>
    <xf numFmtId="49" fontId="3" fillId="20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20" borderId="11" xfId="0" applyNumberFormat="1" applyFont="1" applyFill="1" applyBorder="1" applyAlignment="1" applyProtection="1">
      <alignment vertical="center" wrapText="1"/>
      <protection hidden="1"/>
    </xf>
    <xf numFmtId="49" fontId="2" fillId="20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63" applyNumberFormat="1" applyFont="1" applyAlignment="1" applyProtection="1">
      <alignment/>
      <protection hidden="1"/>
    </xf>
    <xf numFmtId="9" fontId="0" fillId="0" borderId="0" xfId="63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7" fontId="4" fillId="0" borderId="0" xfId="43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 locked="0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3" fillId="4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vertical="center" wrapText="1"/>
      <protection hidden="1"/>
    </xf>
    <xf numFmtId="0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49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3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3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vertical="center" wrapText="1"/>
      <protection hidden="1" locked="0"/>
    </xf>
    <xf numFmtId="190" fontId="0" fillId="0" borderId="0" xfId="0" applyNumberFormat="1" applyAlignment="1" applyProtection="1">
      <alignment/>
      <protection hidden="1"/>
    </xf>
    <xf numFmtId="2" fontId="4" fillId="4" borderId="13" xfId="0" applyNumberFormat="1" applyFont="1" applyFill="1" applyBorder="1" applyAlignment="1" applyProtection="1">
      <alignment vertical="center" wrapText="1"/>
      <protection hidden="1"/>
    </xf>
    <xf numFmtId="0" fontId="4" fillId="4" borderId="11" xfId="0" applyFont="1" applyFill="1" applyBorder="1" applyAlignment="1" applyProtection="1">
      <alignment vertical="center" wrapText="1"/>
      <protection hidden="1"/>
    </xf>
    <xf numFmtId="164" fontId="4" fillId="20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20" borderId="14" xfId="0" applyNumberFormat="1" applyFont="1" applyFill="1" applyBorder="1" applyAlignment="1" applyProtection="1">
      <alignment vertical="center" wrapText="1"/>
      <protection hidden="1"/>
    </xf>
    <xf numFmtId="164" fontId="4" fillId="0" borderId="0" xfId="0" applyNumberFormat="1" applyFont="1" applyAlignment="1" applyProtection="1">
      <alignment/>
      <protection hidden="1"/>
    </xf>
    <xf numFmtId="164" fontId="4" fillId="0" borderId="14" xfId="0" applyNumberFormat="1" applyFont="1" applyFill="1" applyBorder="1" applyAlignment="1" applyProtection="1">
      <alignment vertical="center" wrapText="1"/>
      <protection hidden="1"/>
    </xf>
    <xf numFmtId="164" fontId="3" fillId="20" borderId="14" xfId="0" applyNumberFormat="1" applyFont="1" applyFill="1" applyBorder="1" applyAlignment="1" applyProtection="1">
      <alignment vertical="center" wrapText="1"/>
      <protection hidden="1"/>
    </xf>
    <xf numFmtId="164" fontId="4" fillId="20" borderId="14" xfId="0" applyNumberFormat="1" applyFont="1" applyFill="1" applyBorder="1" applyAlignment="1" applyProtection="1">
      <alignment vertical="center" wrapText="1"/>
      <protection hidden="1"/>
    </xf>
    <xf numFmtId="49" fontId="2" fillId="20" borderId="12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9" fontId="3" fillId="20" borderId="1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4" fillId="20" borderId="13" xfId="0" applyFont="1" applyFill="1" applyBorder="1" applyAlignment="1" applyProtection="1">
      <alignment horizontal="right" vertical="center" wrapText="1"/>
      <protection hidden="1"/>
    </xf>
    <xf numFmtId="4" fontId="4" fillId="0" borderId="13" xfId="70" applyNumberFormat="1" applyFont="1" applyBorder="1" applyAlignment="1" applyProtection="1">
      <alignment horizontal="right" vertical="center"/>
      <protection locked="0"/>
    </xf>
    <xf numFmtId="4" fontId="3" fillId="20" borderId="13" xfId="70" applyNumberFormat="1" applyFont="1" applyFill="1" applyBorder="1" applyAlignment="1" applyProtection="1">
      <alignment horizontal="right" vertical="center"/>
      <protection locked="0"/>
    </xf>
    <xf numFmtId="4" fontId="8" fillId="0" borderId="13" xfId="70" applyNumberFormat="1" applyFont="1" applyBorder="1" applyAlignment="1" applyProtection="1">
      <alignment horizontal="right" vertical="center"/>
      <protection locked="0"/>
    </xf>
    <xf numFmtId="4" fontId="4" fillId="0" borderId="13" xfId="70" applyNumberFormat="1" applyFont="1" applyBorder="1" applyAlignment="1" applyProtection="1">
      <alignment horizontal="right" vertical="center" wrapText="1"/>
      <protection locked="0"/>
    </xf>
    <xf numFmtId="188" fontId="4" fillId="0" borderId="0" xfId="43" applyNumberFormat="1" applyFont="1" applyAlignment="1" applyProtection="1">
      <alignment horizontal="right" vertical="center"/>
      <protection hidden="1"/>
    </xf>
    <xf numFmtId="164" fontId="4" fillId="0" borderId="17" xfId="0" applyNumberFormat="1" applyFont="1" applyFill="1" applyBorder="1" applyAlignment="1" applyProtection="1">
      <alignment vertical="center" wrapText="1"/>
      <protection hidden="1"/>
    </xf>
    <xf numFmtId="164" fontId="4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3" fillId="20" borderId="13" xfId="0" applyNumberFormat="1" applyFont="1" applyFill="1" applyBorder="1" applyAlignment="1" applyProtection="1">
      <alignment vertical="center" wrapText="1"/>
      <protection hidden="1"/>
    </xf>
    <xf numFmtId="164" fontId="0" fillId="0" borderId="0" xfId="0" applyNumberFormat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/>
      <protection hidden="1"/>
    </xf>
    <xf numFmtId="164" fontId="4" fillId="0" borderId="13" xfId="0" applyNumberFormat="1" applyFont="1" applyFill="1" applyBorder="1" applyAlignment="1" applyProtection="1">
      <alignment vertical="center" wrapText="1"/>
      <protection hidden="1"/>
    </xf>
    <xf numFmtId="164" fontId="4" fillId="20" borderId="1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vertic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164" fontId="4" fillId="20" borderId="18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18" xfId="0" applyNumberFormat="1" applyFont="1" applyFill="1" applyBorder="1" applyAlignment="1" applyProtection="1">
      <alignment vertical="center" wrapText="1"/>
      <protection hidden="1"/>
    </xf>
    <xf numFmtId="164" fontId="4" fillId="0" borderId="19" xfId="0" applyNumberFormat="1" applyFont="1" applyFill="1" applyBorder="1" applyAlignment="1" applyProtection="1">
      <alignment vertical="center" wrapText="1"/>
      <protection hidden="1"/>
    </xf>
    <xf numFmtId="164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19" xfId="0" applyNumberFormat="1" applyFont="1" applyFill="1" applyBorder="1" applyAlignment="1" applyProtection="1">
      <alignment vertical="center" wrapText="1"/>
      <protection hidden="1"/>
    </xf>
    <xf numFmtId="164" fontId="4" fillId="0" borderId="10" xfId="0" applyNumberFormat="1" applyFont="1" applyFill="1" applyBorder="1" applyAlignment="1" applyProtection="1">
      <alignment vertical="center" wrapText="1"/>
      <protection hidden="1"/>
    </xf>
    <xf numFmtId="16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10" xfId="0" applyNumberFormat="1" applyFont="1" applyFill="1" applyBorder="1" applyAlignment="1" applyProtection="1">
      <alignment vertical="center" wrapText="1"/>
      <protection hidden="1"/>
    </xf>
    <xf numFmtId="0" fontId="4" fillId="4" borderId="20" xfId="0" applyNumberFormat="1" applyFont="1" applyFill="1" applyBorder="1" applyAlignment="1" applyProtection="1">
      <alignment vertical="center" wrapText="1"/>
      <protection hidden="1"/>
    </xf>
    <xf numFmtId="0" fontId="4" fillId="4" borderId="20" xfId="0" applyFont="1" applyFill="1" applyBorder="1" applyAlignment="1" applyProtection="1">
      <alignment horizontal="center" vertical="center" wrapText="1"/>
      <protection hidden="1"/>
    </xf>
    <xf numFmtId="164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20" xfId="0" applyNumberFormat="1" applyFont="1" applyFill="1" applyBorder="1" applyAlignment="1" applyProtection="1">
      <alignment vertical="center" wrapText="1"/>
      <protection hidden="1"/>
    </xf>
    <xf numFmtId="164" fontId="3" fillId="20" borderId="18" xfId="0" applyNumberFormat="1" applyFont="1" applyFill="1" applyBorder="1" applyAlignment="1" applyProtection="1">
      <alignment vertical="center" wrapText="1"/>
      <protection hidden="1"/>
    </xf>
    <xf numFmtId="164" fontId="4" fillId="0" borderId="13" xfId="70" applyNumberFormat="1" applyFont="1" applyBorder="1" applyAlignment="1" applyProtection="1">
      <alignment horizontal="right" vertical="center"/>
      <protection locked="0"/>
    </xf>
    <xf numFmtId="167" fontId="3" fillId="4" borderId="13" xfId="0" applyNumberFormat="1" applyFont="1" applyFill="1" applyBorder="1" applyAlignment="1" applyProtection="1">
      <alignment vertical="center"/>
      <protection locked="0"/>
    </xf>
    <xf numFmtId="166" fontId="3" fillId="4" borderId="13" xfId="0" applyNumberFormat="1" applyFont="1" applyFill="1" applyBorder="1" applyAlignment="1" applyProtection="1">
      <alignment vertical="center"/>
      <protection locked="0"/>
    </xf>
    <xf numFmtId="10" fontId="3" fillId="20" borderId="13" xfId="63" applyNumberFormat="1" applyFont="1" applyFill="1" applyBorder="1" applyAlignment="1" applyProtection="1">
      <alignment horizontal="right" vertical="center" indent="1"/>
      <protection hidden="1"/>
    </xf>
    <xf numFmtId="0" fontId="0" fillId="0" borderId="0" xfId="70" applyProtection="1">
      <alignment/>
      <protection hidden="1"/>
    </xf>
    <xf numFmtId="164" fontId="4" fillId="0" borderId="13" xfId="70" applyNumberFormat="1" applyFont="1" applyBorder="1" applyAlignment="1" applyProtection="1">
      <alignment horizontal="right" vertical="center" wrapText="1"/>
      <protection locked="0"/>
    </xf>
    <xf numFmtId="0" fontId="4" fillId="0" borderId="13" xfId="70" applyFont="1" applyFill="1" applyBorder="1" applyAlignment="1" applyProtection="1">
      <alignment horizontal="center" vertical="center" wrapText="1"/>
      <protection hidden="1"/>
    </xf>
    <xf numFmtId="164" fontId="3" fillId="20" borderId="13" xfId="43" applyNumberFormat="1" applyFont="1" applyFill="1" applyBorder="1" applyAlignment="1" applyProtection="1">
      <alignment horizontal="right" vertical="center" indent="1"/>
      <protection hidden="1"/>
    </xf>
    <xf numFmtId="164" fontId="4" fillId="4" borderId="13" xfId="43" applyNumberFormat="1" applyFont="1" applyFill="1" applyBorder="1" applyAlignment="1" applyProtection="1">
      <alignment vertical="center" wrapText="1"/>
      <protection/>
    </xf>
    <xf numFmtId="0" fontId="4" fillId="0" borderId="13" xfId="70" applyFont="1" applyFill="1" applyBorder="1" applyAlignment="1" applyProtection="1">
      <alignment horizontal="left" vertical="center"/>
      <protection hidden="1"/>
    </xf>
    <xf numFmtId="0" fontId="4" fillId="0" borderId="11" xfId="70" applyFont="1" applyBorder="1" applyAlignment="1" applyProtection="1" quotePrefix="1">
      <alignment horizontal="right" vertical="center"/>
      <protection hidden="1"/>
    </xf>
    <xf numFmtId="0" fontId="4" fillId="0" borderId="12" xfId="70" applyFont="1" applyBorder="1" applyAlignment="1" applyProtection="1" quotePrefix="1">
      <alignment horizontal="left" vertical="center" wrapText="1"/>
      <protection hidden="1"/>
    </xf>
    <xf numFmtId="0" fontId="4" fillId="0" borderId="14" xfId="70" applyFont="1" applyBorder="1" applyAlignment="1" applyProtection="1">
      <alignment horizontal="left" vertical="center"/>
      <protection hidden="1"/>
    </xf>
    <xf numFmtId="0" fontId="4" fillId="0" borderId="13" xfId="70" applyFont="1" applyBorder="1" applyAlignment="1" applyProtection="1">
      <alignment horizontal="left" vertical="center" wrapText="1"/>
      <protection hidden="1"/>
    </xf>
    <xf numFmtId="0" fontId="4" fillId="0" borderId="13" xfId="70" applyFont="1" applyBorder="1" applyAlignment="1" applyProtection="1">
      <alignment horizontal="left" vertical="center"/>
      <protection hidden="1"/>
    </xf>
    <xf numFmtId="4" fontId="4" fillId="0" borderId="11" xfId="70" applyNumberFormat="1" applyFont="1" applyBorder="1" applyAlignment="1" applyProtection="1">
      <alignment horizontal="left" vertical="center"/>
      <protection hidden="1"/>
    </xf>
    <xf numFmtId="164" fontId="4" fillId="0" borderId="13" xfId="70" applyNumberFormat="1" applyFont="1" applyBorder="1" applyAlignment="1" applyProtection="1">
      <alignment horizontal="right" vertical="center"/>
      <protection hidden="1"/>
    </xf>
    <xf numFmtId="0" fontId="4" fillId="0" borderId="13" xfId="70" applyFont="1" applyFill="1" applyBorder="1" applyAlignment="1" applyProtection="1">
      <alignment vertical="center"/>
      <protection hidden="1"/>
    </xf>
    <xf numFmtId="0" fontId="4" fillId="0" borderId="14" xfId="70" applyFont="1" applyBorder="1" applyAlignment="1" applyProtection="1" quotePrefix="1">
      <alignment vertical="center"/>
      <protection hidden="1"/>
    </xf>
    <xf numFmtId="0" fontId="4" fillId="0" borderId="13" xfId="70" applyFont="1" applyBorder="1" applyAlignment="1" applyProtection="1">
      <alignment vertical="center" wrapText="1"/>
      <protection hidden="1"/>
    </xf>
    <xf numFmtId="0" fontId="4" fillId="0" borderId="13" xfId="70" applyFont="1" applyBorder="1" applyAlignment="1" applyProtection="1">
      <alignment vertical="center"/>
      <protection hidden="1"/>
    </xf>
    <xf numFmtId="4" fontId="4" fillId="0" borderId="11" xfId="70" applyNumberFormat="1" applyFont="1" applyBorder="1" applyAlignment="1" applyProtection="1">
      <alignment vertical="center"/>
      <protection hidden="1"/>
    </xf>
    <xf numFmtId="0" fontId="3" fillId="0" borderId="0" xfId="70" applyFont="1" applyFill="1" applyBorder="1" applyAlignment="1" applyProtection="1">
      <alignment horizontal="left" vertical="center"/>
      <protection hidden="1"/>
    </xf>
    <xf numFmtId="0" fontId="3" fillId="0" borderId="0" xfId="70" applyFont="1" applyFill="1" applyBorder="1" applyAlignment="1" applyProtection="1">
      <alignment horizontal="right" vertical="center"/>
      <protection hidden="1"/>
    </xf>
    <xf numFmtId="0" fontId="3" fillId="20" borderId="18" xfId="70" applyFont="1" applyFill="1" applyBorder="1" applyAlignment="1" applyProtection="1">
      <alignment horizontal="left" vertical="center" wrapText="1"/>
      <protection hidden="1"/>
    </xf>
    <xf numFmtId="0" fontId="3" fillId="20" borderId="18" xfId="70" applyFont="1" applyFill="1" applyBorder="1" applyAlignment="1" applyProtection="1">
      <alignment horizontal="left" vertical="center"/>
      <protection hidden="1"/>
    </xf>
    <xf numFmtId="4" fontId="3" fillId="20" borderId="21" xfId="70" applyNumberFormat="1" applyFont="1" applyFill="1" applyBorder="1" applyAlignment="1" applyProtection="1">
      <alignment horizontal="left" vertical="center"/>
      <protection hidden="1"/>
    </xf>
    <xf numFmtId="0" fontId="8" fillId="0" borderId="0" xfId="70" applyFont="1" applyFill="1" applyBorder="1" applyAlignment="1" applyProtection="1">
      <alignment horizontal="left" vertical="center"/>
      <protection hidden="1"/>
    </xf>
    <xf numFmtId="0" fontId="8" fillId="0" borderId="0" xfId="70" applyFont="1" applyBorder="1" applyAlignment="1" applyProtection="1">
      <alignment horizontal="right" vertical="center"/>
      <protection hidden="1"/>
    </xf>
    <xf numFmtId="0" fontId="8" fillId="0" borderId="0" xfId="70" applyFont="1" applyBorder="1" applyAlignment="1" applyProtection="1">
      <alignment horizontal="left" vertical="center"/>
      <protection hidden="1"/>
    </xf>
    <xf numFmtId="0" fontId="8" fillId="0" borderId="10" xfId="70" applyFont="1" applyBorder="1" applyAlignment="1" applyProtection="1">
      <alignment horizontal="left" vertical="center" wrapText="1"/>
      <protection hidden="1"/>
    </xf>
    <xf numFmtId="0" fontId="8" fillId="0" borderId="10" xfId="70" applyFont="1" applyBorder="1" applyAlignment="1" applyProtection="1">
      <alignment horizontal="left" vertical="center"/>
      <protection hidden="1"/>
    </xf>
    <xf numFmtId="4" fontId="8" fillId="0" borderId="10" xfId="70" applyNumberFormat="1" applyFont="1" applyBorder="1" applyAlignment="1" applyProtection="1">
      <alignment horizontal="left" vertical="center"/>
      <protection hidden="1"/>
    </xf>
    <xf numFmtId="2" fontId="4" fillId="0" borderId="14" xfId="70" applyNumberFormat="1" applyFont="1" applyBorder="1" applyAlignment="1" applyProtection="1">
      <alignment horizontal="left" vertical="center" wrapText="1"/>
      <protection hidden="1"/>
    </xf>
    <xf numFmtId="0" fontId="4" fillId="0" borderId="19" xfId="70" applyFont="1" applyBorder="1" applyAlignment="1" applyProtection="1">
      <alignment horizontal="left" vertical="center" wrapText="1"/>
      <protection hidden="1"/>
    </xf>
    <xf numFmtId="0" fontId="4" fillId="0" borderId="19" xfId="70" applyFont="1" applyBorder="1" applyAlignment="1" applyProtection="1">
      <alignment horizontal="left" vertical="center"/>
      <protection hidden="1"/>
    </xf>
    <xf numFmtId="4" fontId="4" fillId="0" borderId="22" xfId="70" applyNumberFormat="1" applyFont="1" applyBorder="1" applyAlignment="1" applyProtection="1">
      <alignment horizontal="left" vertical="center"/>
      <protection hidden="1"/>
    </xf>
    <xf numFmtId="0" fontId="4" fillId="0" borderId="13" xfId="70" applyFont="1" applyFill="1" applyBorder="1" applyAlignment="1" applyProtection="1">
      <alignment horizontal="right" vertical="center"/>
      <protection hidden="1"/>
    </xf>
    <xf numFmtId="2" fontId="4" fillId="0" borderId="14" xfId="70" applyNumberFormat="1" applyFont="1" applyBorder="1" applyAlignment="1" applyProtection="1" quotePrefix="1">
      <alignment vertical="center" wrapText="1"/>
      <protection hidden="1"/>
    </xf>
    <xf numFmtId="0" fontId="4" fillId="0" borderId="14" xfId="70" applyFont="1" applyBorder="1" applyAlignment="1" applyProtection="1" quotePrefix="1">
      <alignment horizontal="left" vertical="center"/>
      <protection hidden="1"/>
    </xf>
    <xf numFmtId="0" fontId="4" fillId="0" borderId="14" xfId="70" applyFont="1" applyBorder="1" applyAlignment="1" applyProtection="1">
      <alignment vertical="center"/>
      <protection hidden="1"/>
    </xf>
    <xf numFmtId="2" fontId="4" fillId="0" borderId="14" xfId="70" applyNumberFormat="1" applyFont="1" applyBorder="1" applyAlignment="1" applyProtection="1">
      <alignment vertical="center" wrapText="1"/>
      <protection hidden="1"/>
    </xf>
    <xf numFmtId="2" fontId="4" fillId="0" borderId="14" xfId="70" applyNumberFormat="1" applyFont="1" applyBorder="1" applyAlignment="1" applyProtection="1" quotePrefix="1">
      <alignment horizontal="left" vertical="center" wrapText="1"/>
      <protection hidden="1"/>
    </xf>
    <xf numFmtId="0" fontId="3" fillId="20" borderId="13" xfId="70" applyFont="1" applyFill="1" applyBorder="1" applyAlignment="1" applyProtection="1">
      <alignment horizontal="left" vertical="center" wrapText="1"/>
      <protection hidden="1"/>
    </xf>
    <xf numFmtId="0" fontId="3" fillId="20" borderId="13" xfId="70" applyFont="1" applyFill="1" applyBorder="1" applyAlignment="1" applyProtection="1">
      <alignment horizontal="left" vertical="center"/>
      <protection hidden="1"/>
    </xf>
    <xf numFmtId="4" fontId="3" fillId="20" borderId="11" xfId="70" applyNumberFormat="1" applyFont="1" applyFill="1" applyBorder="1" applyAlignment="1" applyProtection="1">
      <alignment horizontal="left" vertical="center"/>
      <protection hidden="1"/>
    </xf>
    <xf numFmtId="4" fontId="3" fillId="20" borderId="13" xfId="70" applyNumberFormat="1" applyFont="1" applyFill="1" applyBorder="1" applyAlignment="1" applyProtection="1">
      <alignment horizontal="right" vertical="center"/>
      <protection hidden="1"/>
    </xf>
    <xf numFmtId="0" fontId="4" fillId="0" borderId="13" xfId="70" applyFont="1" applyFill="1" applyBorder="1" applyAlignment="1" applyProtection="1">
      <alignment horizontal="center" vertical="center"/>
      <protection hidden="1"/>
    </xf>
    <xf numFmtId="0" fontId="3" fillId="20" borderId="11" xfId="70" applyFont="1" applyFill="1" applyBorder="1" applyAlignment="1" applyProtection="1">
      <alignment horizontal="right" vertical="center"/>
      <protection hidden="1"/>
    </xf>
    <xf numFmtId="0" fontId="3" fillId="20" borderId="12" xfId="70" applyFont="1" applyFill="1" applyBorder="1" applyAlignment="1" applyProtection="1">
      <alignment horizontal="right" vertical="center"/>
      <protection hidden="1"/>
    </xf>
    <xf numFmtId="0" fontId="3" fillId="20" borderId="14" xfId="70" applyFont="1" applyFill="1" applyBorder="1" applyAlignment="1" applyProtection="1">
      <alignment horizontal="center" vertical="center"/>
      <protection hidden="1"/>
    </xf>
    <xf numFmtId="0" fontId="3" fillId="20" borderId="13" xfId="70" applyFont="1" applyFill="1" applyBorder="1" applyAlignment="1" applyProtection="1">
      <alignment vertical="center" wrapText="1"/>
      <protection hidden="1"/>
    </xf>
    <xf numFmtId="0" fontId="3" fillId="20" borderId="11" xfId="70" applyFont="1" applyFill="1" applyBorder="1" applyAlignment="1" applyProtection="1">
      <alignment vertical="center" wrapText="1"/>
      <protection hidden="1"/>
    </xf>
    <xf numFmtId="0" fontId="4" fillId="0" borderId="11" xfId="70" applyFont="1" applyBorder="1" applyAlignment="1" applyProtection="1">
      <alignment horizontal="right" vertical="center"/>
      <protection hidden="1"/>
    </xf>
    <xf numFmtId="0" fontId="4" fillId="0" borderId="12" xfId="70" applyFont="1" applyBorder="1" applyAlignment="1" applyProtection="1">
      <alignment horizontal="right" vertical="center"/>
      <protection hidden="1"/>
    </xf>
    <xf numFmtId="0" fontId="4" fillId="0" borderId="14" xfId="70" applyFont="1" applyBorder="1" applyAlignment="1" applyProtection="1">
      <alignment horizontal="right" vertical="center"/>
      <protection hidden="1"/>
    </xf>
    <xf numFmtId="0" fontId="4" fillId="0" borderId="13" xfId="70" applyFont="1" applyBorder="1" applyAlignment="1" applyProtection="1">
      <alignment horizontal="justify" vertical="center" wrapText="1"/>
      <protection hidden="1"/>
    </xf>
    <xf numFmtId="0" fontId="4" fillId="0" borderId="13" xfId="70" applyFont="1" applyBorder="1" applyAlignment="1" applyProtection="1">
      <alignment horizontal="center" vertical="center"/>
      <protection hidden="1"/>
    </xf>
    <xf numFmtId="2" fontId="4" fillId="0" borderId="11" xfId="70" applyNumberFormat="1" applyFont="1" applyBorder="1" applyAlignment="1" applyProtection="1">
      <alignment horizontal="right" vertical="center"/>
      <protection hidden="1"/>
    </xf>
    <xf numFmtId="0" fontId="3" fillId="0" borderId="13" xfId="70" applyFont="1" applyFill="1" applyBorder="1" applyAlignment="1" applyProtection="1">
      <alignment horizontal="left" vertical="center"/>
      <protection hidden="1"/>
    </xf>
    <xf numFmtId="0" fontId="3" fillId="0" borderId="13" xfId="70" applyFont="1" applyBorder="1" applyAlignment="1" applyProtection="1">
      <alignment horizontal="right" vertical="center"/>
      <protection hidden="1"/>
    </xf>
    <xf numFmtId="0" fontId="3" fillId="0" borderId="13" xfId="70" applyFont="1" applyBorder="1" applyAlignment="1" applyProtection="1">
      <alignment horizontal="left" vertical="center"/>
      <protection hidden="1"/>
    </xf>
    <xf numFmtId="4" fontId="3" fillId="20" borderId="13" xfId="70" applyNumberFormat="1" applyFont="1" applyFill="1" applyBorder="1" applyAlignment="1" applyProtection="1">
      <alignment horizontal="left" vertical="center"/>
      <protection hidden="1"/>
    </xf>
    <xf numFmtId="0" fontId="9" fillId="0" borderId="13" xfId="70" applyFont="1" applyFill="1" applyBorder="1" applyAlignment="1" applyProtection="1">
      <alignment vertical="center" wrapText="1"/>
      <protection hidden="1"/>
    </xf>
    <xf numFmtId="0" fontId="9" fillId="0" borderId="11" xfId="70" applyFont="1" applyBorder="1" applyAlignment="1" applyProtection="1">
      <alignment horizontal="right" vertical="center" wrapText="1"/>
      <protection hidden="1"/>
    </xf>
    <xf numFmtId="0" fontId="9" fillId="0" borderId="12" xfId="70" applyFont="1" applyBorder="1" applyAlignment="1" applyProtection="1">
      <alignment horizontal="right" vertical="center" wrapText="1"/>
      <protection hidden="1"/>
    </xf>
    <xf numFmtId="0" fontId="3" fillId="0" borderId="14" xfId="70" applyFont="1" applyBorder="1" applyAlignment="1" applyProtection="1">
      <alignment horizontal="left" vertical="center" wrapText="1"/>
      <protection hidden="1"/>
    </xf>
    <xf numFmtId="0" fontId="9" fillId="0" borderId="13" xfId="70" applyFont="1" applyBorder="1" applyAlignment="1" applyProtection="1">
      <alignment vertical="center" wrapText="1"/>
      <protection hidden="1"/>
    </xf>
    <xf numFmtId="0" fontId="9" fillId="0" borderId="13" xfId="70" applyFont="1" applyBorder="1" applyAlignment="1" applyProtection="1">
      <alignment horizontal="center" vertical="center" wrapText="1"/>
      <protection hidden="1"/>
    </xf>
    <xf numFmtId="0" fontId="9" fillId="0" borderId="11" xfId="70" applyFont="1" applyBorder="1" applyAlignment="1" applyProtection="1">
      <alignment vertical="center" wrapText="1"/>
      <protection hidden="1"/>
    </xf>
    <xf numFmtId="164" fontId="9" fillId="0" borderId="13" xfId="69" applyNumberFormat="1" applyFont="1" applyBorder="1" applyAlignment="1" applyProtection="1">
      <alignment horizontal="right" vertical="center"/>
      <protection locked="0"/>
    </xf>
    <xf numFmtId="164" fontId="4" fillId="0" borderId="13" xfId="70" applyNumberFormat="1" applyFont="1" applyFill="1" applyBorder="1" applyAlignment="1" applyProtection="1">
      <alignment horizontal="right" vertical="center" wrapText="1"/>
      <protection locked="0"/>
    </xf>
    <xf numFmtId="164" fontId="3" fillId="20" borderId="18" xfId="70" applyNumberFormat="1" applyFont="1" applyFill="1" applyBorder="1" applyAlignment="1" applyProtection="1">
      <alignment horizontal="right" vertical="center"/>
      <protection locked="0"/>
    </xf>
    <xf numFmtId="164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70" applyNumberFormat="1" applyFont="1" applyBorder="1" applyAlignment="1" applyProtection="1">
      <alignment horizontal="right" vertical="center"/>
      <protection locked="0"/>
    </xf>
    <xf numFmtId="164" fontId="4" fillId="0" borderId="19" xfId="70" applyNumberFormat="1" applyFont="1" applyBorder="1" applyAlignment="1" applyProtection="1">
      <alignment horizontal="right" vertical="center"/>
      <protection locked="0"/>
    </xf>
    <xf numFmtId="164" fontId="3" fillId="20" borderId="13" xfId="70" applyNumberFormat="1" applyFont="1" applyFill="1" applyBorder="1" applyAlignment="1" applyProtection="1">
      <alignment horizontal="right" vertical="center"/>
      <protection locked="0"/>
    </xf>
    <xf numFmtId="164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3" borderId="13" xfId="70" applyNumberFormat="1" applyFont="1" applyFill="1" applyBorder="1" applyAlignment="1" applyProtection="1">
      <alignment horizontal="right" vertical="center" wrapText="1"/>
      <protection locked="0"/>
    </xf>
    <xf numFmtId="164" fontId="3" fillId="20" borderId="13" xfId="70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70" applyNumberFormat="1" applyFont="1" applyBorder="1" applyAlignment="1" applyProtection="1">
      <alignment horizontal="right" vertical="center" wrapText="1"/>
      <protection locked="0"/>
    </xf>
    <xf numFmtId="164" fontId="8" fillId="0" borderId="13" xfId="70" applyNumberFormat="1" applyFont="1" applyBorder="1" applyAlignment="1" applyProtection="1">
      <alignment horizontal="right" vertical="center"/>
      <protection locked="0"/>
    </xf>
    <xf numFmtId="164" fontId="8" fillId="0" borderId="13" xfId="70" applyNumberFormat="1" applyFont="1" applyBorder="1" applyAlignment="1" applyProtection="1">
      <alignment horizontal="right" vertical="center" wrapText="1"/>
      <protection locked="0"/>
    </xf>
    <xf numFmtId="164" fontId="3" fillId="0" borderId="13" xfId="70" applyNumberFormat="1" applyFont="1" applyBorder="1" applyAlignment="1" applyProtection="1">
      <alignment horizontal="right" vertical="center"/>
      <protection locked="0"/>
    </xf>
    <xf numFmtId="164" fontId="4" fillId="20" borderId="13" xfId="70" applyNumberFormat="1" applyFont="1" applyFill="1" applyBorder="1" applyAlignment="1" applyProtection="1">
      <alignment horizontal="right" vertical="center"/>
      <protection locked="0"/>
    </xf>
    <xf numFmtId="164" fontId="4" fillId="0" borderId="18" xfId="70" applyNumberFormat="1" applyFont="1" applyBorder="1" applyAlignment="1" applyProtection="1">
      <alignment horizontal="right" vertical="center"/>
      <protection locked="0"/>
    </xf>
    <xf numFmtId="164" fontId="4" fillId="0" borderId="13" xfId="70" applyNumberFormat="1" applyFont="1" applyFill="1" applyBorder="1" applyAlignment="1" applyProtection="1">
      <alignment horizontal="right" vertical="center"/>
      <protection locked="0"/>
    </xf>
    <xf numFmtId="164" fontId="4" fillId="23" borderId="13" xfId="7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70" applyFont="1" applyBorder="1" applyAlignment="1" applyProtection="1">
      <alignment horizontal="left" vertical="center" wrapText="1"/>
      <protection hidden="1"/>
    </xf>
    <xf numFmtId="4" fontId="8" fillId="0" borderId="0" xfId="70" applyNumberFormat="1" applyFont="1" applyBorder="1" applyAlignment="1" applyProtection="1">
      <alignment horizontal="left" vertical="center"/>
      <protection hidden="1"/>
    </xf>
    <xf numFmtId="0" fontId="4" fillId="0" borderId="11" xfId="70" applyFont="1" applyFill="1" applyBorder="1" applyAlignment="1" applyProtection="1" quotePrefix="1">
      <alignment horizontal="right" vertical="center"/>
      <protection hidden="1"/>
    </xf>
    <xf numFmtId="0" fontId="4" fillId="0" borderId="14" xfId="70" applyFont="1" applyFill="1" applyBorder="1" applyAlignment="1" applyProtection="1">
      <alignment horizontal="left" vertical="center"/>
      <protection hidden="1"/>
    </xf>
    <xf numFmtId="0" fontId="4" fillId="0" borderId="13" xfId="70" applyFont="1" applyFill="1" applyBorder="1" applyAlignment="1" applyProtection="1">
      <alignment horizontal="left" vertical="center" wrapText="1"/>
      <protection hidden="1"/>
    </xf>
    <xf numFmtId="0" fontId="0" fillId="0" borderId="0" xfId="70" applyFill="1" applyProtection="1">
      <alignment/>
      <protection hidden="1"/>
    </xf>
    <xf numFmtId="0" fontId="4" fillId="0" borderId="20" xfId="70" applyFont="1" applyBorder="1" applyAlignment="1" applyProtection="1" quotePrefix="1">
      <alignment horizontal="left" vertical="center" wrapText="1"/>
      <protection hidden="1"/>
    </xf>
    <xf numFmtId="2" fontId="4" fillId="0" borderId="0" xfId="70" applyNumberFormat="1" applyFont="1" applyBorder="1" applyAlignment="1" applyProtection="1">
      <alignment vertical="center" wrapText="1"/>
      <protection hidden="1"/>
    </xf>
    <xf numFmtId="0" fontId="4" fillId="0" borderId="0" xfId="70" applyFont="1" applyBorder="1" applyAlignment="1" applyProtection="1" quotePrefix="1">
      <alignment horizontal="left" vertical="center" wrapText="1"/>
      <protection hidden="1"/>
    </xf>
    <xf numFmtId="2" fontId="3" fillId="0" borderId="0" xfId="70" applyNumberFormat="1" applyFont="1" applyBorder="1" applyAlignment="1" applyProtection="1">
      <alignment horizontal="left" vertical="center" wrapText="1"/>
      <protection hidden="1"/>
    </xf>
    <xf numFmtId="0" fontId="4" fillId="0" borderId="10" xfId="70" applyFont="1" applyBorder="1" applyAlignment="1" applyProtection="1" quotePrefix="1">
      <alignment horizontal="left" vertical="center" wrapText="1"/>
      <protection hidden="1"/>
    </xf>
    <xf numFmtId="2" fontId="8" fillId="0" borderId="0" xfId="70" applyNumberFormat="1" applyFont="1" applyBorder="1" applyAlignment="1" applyProtection="1">
      <alignment horizontal="left" vertical="center" wrapText="1"/>
      <protection hidden="1"/>
    </xf>
    <xf numFmtId="2" fontId="4" fillId="0" borderId="14" xfId="70" applyNumberFormat="1" applyFont="1" applyFill="1" applyBorder="1" applyAlignment="1" applyProtection="1" quotePrefix="1">
      <alignment vertical="center" wrapText="1"/>
      <protection hidden="1"/>
    </xf>
    <xf numFmtId="4" fontId="4" fillId="0" borderId="11" xfId="70" applyNumberFormat="1" applyFont="1" applyFill="1" applyBorder="1" applyAlignment="1" applyProtection="1">
      <alignment vertical="center"/>
      <protection hidden="1"/>
    </xf>
    <xf numFmtId="0" fontId="3" fillId="0" borderId="0" xfId="70" applyFont="1" applyBorder="1" applyAlignment="1" applyProtection="1">
      <alignment horizontal="right" vertical="center"/>
      <protection hidden="1"/>
    </xf>
    <xf numFmtId="0" fontId="3" fillId="0" borderId="0" xfId="70" applyFont="1" applyBorder="1" applyAlignment="1" applyProtection="1">
      <alignment horizontal="left" vertical="center"/>
      <protection hidden="1"/>
    </xf>
    <xf numFmtId="2" fontId="4" fillId="0" borderId="12" xfId="70" applyNumberFormat="1" applyFont="1" applyBorder="1" applyAlignment="1" applyProtection="1" quotePrefix="1">
      <alignment vertical="center" wrapText="1"/>
      <protection hidden="1"/>
    </xf>
    <xf numFmtId="0" fontId="4" fillId="0" borderId="11" xfId="70" applyFont="1" applyBorder="1" applyAlignment="1" applyProtection="1" quotePrefix="1">
      <alignment vertical="center"/>
      <protection hidden="1"/>
    </xf>
    <xf numFmtId="0" fontId="4" fillId="0" borderId="19" xfId="70" applyFont="1" applyBorder="1" applyAlignment="1" applyProtection="1">
      <alignment vertical="center" wrapText="1"/>
      <protection hidden="1"/>
    </xf>
    <xf numFmtId="0" fontId="4" fillId="0" borderId="19" xfId="70" applyFont="1" applyBorder="1" applyAlignment="1" applyProtection="1">
      <alignment vertical="center"/>
      <protection hidden="1"/>
    </xf>
    <xf numFmtId="4" fontId="4" fillId="0" borderId="22" xfId="70" applyNumberFormat="1" applyFont="1" applyBorder="1" applyAlignment="1" applyProtection="1">
      <alignment vertical="center"/>
      <protection hidden="1"/>
    </xf>
    <xf numFmtId="0" fontId="4" fillId="0" borderId="12" xfId="70" applyFont="1" applyBorder="1" applyAlignment="1" applyProtection="1" quotePrefix="1">
      <alignment vertical="center"/>
      <protection hidden="1"/>
    </xf>
    <xf numFmtId="0" fontId="3" fillId="0" borderId="13" xfId="70" applyFont="1" applyBorder="1" applyAlignment="1" applyProtection="1">
      <alignment horizontal="left" vertical="center" wrapText="1"/>
      <protection hidden="1"/>
    </xf>
    <xf numFmtId="4" fontId="3" fillId="0" borderId="11" xfId="70" applyNumberFormat="1" applyFont="1" applyBorder="1" applyAlignment="1" applyProtection="1">
      <alignment horizontal="left" vertical="center"/>
      <protection hidden="1"/>
    </xf>
    <xf numFmtId="0" fontId="3" fillId="20" borderId="13" xfId="70" applyFont="1" applyFill="1" applyBorder="1" applyAlignment="1" applyProtection="1">
      <alignment horizontal="center" vertical="center"/>
      <protection hidden="1"/>
    </xf>
    <xf numFmtId="2" fontId="3" fillId="20" borderId="11" xfId="70" applyNumberFormat="1" applyFont="1" applyFill="1" applyBorder="1" applyAlignment="1" applyProtection="1">
      <alignment horizontal="right" vertical="center"/>
      <protection hidden="1"/>
    </xf>
    <xf numFmtId="164" fontId="3" fillId="20" borderId="13" xfId="70" applyNumberFormat="1" applyFont="1" applyFill="1" applyBorder="1" applyAlignment="1" applyProtection="1">
      <alignment horizontal="right" vertical="center"/>
      <protection hidden="1"/>
    </xf>
    <xf numFmtId="0" fontId="3" fillId="0" borderId="0" xfId="70" applyFont="1" applyBorder="1" applyAlignment="1" applyProtection="1">
      <alignment horizontal="left" vertical="center" wrapText="1"/>
      <protection hidden="1"/>
    </xf>
    <xf numFmtId="4" fontId="3" fillId="0" borderId="0" xfId="70" applyNumberFormat="1" applyFont="1" applyBorder="1" applyAlignment="1" applyProtection="1">
      <alignment horizontal="left" vertical="center"/>
      <protection hidden="1"/>
    </xf>
    <xf numFmtId="0" fontId="4" fillId="0" borderId="0" xfId="70" applyFont="1" applyFill="1" applyBorder="1" applyAlignment="1" applyProtection="1">
      <alignment horizontal="center" vertical="center"/>
      <protection hidden="1"/>
    </xf>
    <xf numFmtId="0" fontId="4" fillId="0" borderId="0" xfId="70" applyFont="1" applyBorder="1" applyAlignment="1" applyProtection="1">
      <alignment horizontal="right" vertical="center"/>
      <protection hidden="1"/>
    </xf>
    <xf numFmtId="0" fontId="4" fillId="0" borderId="0" xfId="70" applyFont="1" applyBorder="1" applyAlignment="1" applyProtection="1">
      <alignment horizontal="center" vertical="center"/>
      <protection hidden="1"/>
    </xf>
    <xf numFmtId="2" fontId="4" fillId="0" borderId="10" xfId="70" applyNumberFormat="1" applyFont="1" applyBorder="1" applyAlignment="1" applyProtection="1">
      <alignment horizontal="center" vertical="center" wrapText="1"/>
      <protection hidden="1"/>
    </xf>
    <xf numFmtId="0" fontId="4" fillId="0" borderId="0" xfId="70" applyFont="1" applyBorder="1" applyAlignment="1" applyProtection="1">
      <alignment vertical="center" wrapText="1"/>
      <protection hidden="1"/>
    </xf>
    <xf numFmtId="2" fontId="4" fillId="0" borderId="0" xfId="70" applyNumberFormat="1" applyFont="1" applyBorder="1" applyAlignment="1" applyProtection="1">
      <alignment horizontal="center" vertical="center"/>
      <protection hidden="1"/>
    </xf>
    <xf numFmtId="2" fontId="3" fillId="20" borderId="14" xfId="70" applyNumberFormat="1" applyFont="1" applyFill="1" applyBorder="1" applyAlignment="1" applyProtection="1">
      <alignment horizontal="center" vertical="center" wrapText="1"/>
      <protection hidden="1"/>
    </xf>
    <xf numFmtId="0" fontId="4" fillId="20" borderId="13" xfId="70" applyFont="1" applyFill="1" applyBorder="1" applyAlignment="1" applyProtection="1">
      <alignment horizontal="center" vertical="center"/>
      <protection hidden="1"/>
    </xf>
    <xf numFmtId="2" fontId="4" fillId="20" borderId="11" xfId="70" applyNumberFormat="1" applyFont="1" applyFill="1" applyBorder="1" applyAlignment="1" applyProtection="1">
      <alignment horizontal="center" vertical="center"/>
      <protection hidden="1"/>
    </xf>
    <xf numFmtId="2" fontId="4" fillId="0" borderId="14" xfId="70" applyNumberFormat="1" applyFont="1" applyBorder="1" applyAlignment="1" applyProtection="1">
      <alignment horizontal="right" vertical="center" wrapText="1"/>
      <protection hidden="1"/>
    </xf>
    <xf numFmtId="0" fontId="4" fillId="0" borderId="20" xfId="70" applyFont="1" applyFill="1" applyBorder="1" applyAlignment="1" applyProtection="1">
      <alignment horizontal="center" vertical="center"/>
      <protection hidden="1"/>
    </xf>
    <xf numFmtId="0" fontId="4" fillId="0" borderId="20" xfId="70" applyFont="1" applyBorder="1" applyAlignment="1" applyProtection="1">
      <alignment horizontal="right" vertical="center"/>
      <protection hidden="1"/>
    </xf>
    <xf numFmtId="0" fontId="4" fillId="0" borderId="20" xfId="70" applyFont="1" applyBorder="1" applyAlignment="1" applyProtection="1">
      <alignment horizontal="justify" vertical="center" wrapText="1"/>
      <protection hidden="1"/>
    </xf>
    <xf numFmtId="0" fontId="4" fillId="0" borderId="20" xfId="70" applyFont="1" applyBorder="1" applyAlignment="1" applyProtection="1">
      <alignment horizontal="center" vertical="center"/>
      <protection hidden="1"/>
    </xf>
    <xf numFmtId="2" fontId="4" fillId="0" borderId="20" xfId="70" applyNumberFormat="1" applyFont="1" applyBorder="1" applyAlignment="1" applyProtection="1">
      <alignment horizontal="right" vertical="center"/>
      <protection hidden="1"/>
    </xf>
    <xf numFmtId="0" fontId="4" fillId="0" borderId="10" xfId="70" applyFont="1" applyFill="1" applyBorder="1" applyAlignment="1" applyProtection="1">
      <alignment horizontal="center" vertical="center"/>
      <protection hidden="1"/>
    </xf>
    <xf numFmtId="0" fontId="4" fillId="0" borderId="10" xfId="70" applyFont="1" applyBorder="1" applyAlignment="1" applyProtection="1">
      <alignment horizontal="right" vertical="center"/>
      <protection hidden="1"/>
    </xf>
    <xf numFmtId="0" fontId="4" fillId="0" borderId="10" xfId="70" applyFont="1" applyBorder="1" applyAlignment="1" applyProtection="1">
      <alignment horizontal="justify" vertical="center" wrapText="1"/>
      <protection hidden="1"/>
    </xf>
    <xf numFmtId="0" fontId="4" fillId="0" borderId="10" xfId="70" applyFont="1" applyBorder="1" applyAlignment="1" applyProtection="1">
      <alignment horizontal="center" vertical="center"/>
      <protection hidden="1"/>
    </xf>
    <xf numFmtId="2" fontId="4" fillId="0" borderId="10" xfId="70" applyNumberFormat="1" applyFont="1" applyBorder="1" applyAlignment="1" applyProtection="1">
      <alignment horizontal="right" vertical="center"/>
      <protection hidden="1"/>
    </xf>
    <xf numFmtId="0" fontId="3" fillId="20" borderId="11" xfId="70" applyFont="1" applyFill="1" applyBorder="1" applyAlignment="1" applyProtection="1">
      <alignment horizontal="right" vertical="center" wrapText="1"/>
      <protection hidden="1"/>
    </xf>
    <xf numFmtId="2" fontId="3" fillId="20" borderId="12" xfId="70" applyNumberFormat="1" applyFont="1" applyFill="1" applyBorder="1" applyAlignment="1" applyProtection="1">
      <alignment horizontal="center" vertical="center" wrapText="1"/>
      <protection hidden="1"/>
    </xf>
    <xf numFmtId="0" fontId="3" fillId="20" borderId="13" xfId="70" applyFont="1" applyFill="1" applyBorder="1" applyAlignment="1" applyProtection="1">
      <alignment vertical="top" wrapText="1"/>
      <protection hidden="1"/>
    </xf>
    <xf numFmtId="0" fontId="4" fillId="0" borderId="18" xfId="70" applyFont="1" applyFill="1" applyBorder="1" applyAlignment="1" applyProtection="1">
      <alignment horizontal="center" vertical="center"/>
      <protection hidden="1"/>
    </xf>
    <xf numFmtId="0" fontId="4" fillId="0" borderId="21" xfId="70" applyFont="1" applyBorder="1" applyAlignment="1" applyProtection="1">
      <alignment horizontal="right" vertical="center"/>
      <protection hidden="1"/>
    </xf>
    <xf numFmtId="0" fontId="4" fillId="0" borderId="17" xfId="70" applyFont="1" applyBorder="1" applyAlignment="1" applyProtection="1">
      <alignment horizontal="right" vertical="center"/>
      <protection hidden="1"/>
    </xf>
    <xf numFmtId="2" fontId="4" fillId="0" borderId="17" xfId="70" applyNumberFormat="1" applyFont="1" applyBorder="1" applyAlignment="1" applyProtection="1">
      <alignment horizontal="right" vertical="center" wrapText="1"/>
      <protection hidden="1"/>
    </xf>
    <xf numFmtId="0" fontId="3" fillId="0" borderId="18" xfId="70" applyFont="1" applyBorder="1" applyAlignment="1" applyProtection="1">
      <alignment horizontal="left" vertical="center" wrapText="1"/>
      <protection hidden="1"/>
    </xf>
    <xf numFmtId="0" fontId="4" fillId="0" borderId="18" xfId="70" applyFont="1" applyBorder="1" applyAlignment="1" applyProtection="1">
      <alignment horizontal="center" vertical="center"/>
      <protection hidden="1"/>
    </xf>
    <xf numFmtId="2" fontId="4" fillId="0" borderId="21" xfId="70" applyNumberFormat="1" applyFont="1" applyBorder="1" applyAlignment="1" applyProtection="1">
      <alignment horizontal="right" vertical="center"/>
      <protection hidden="1"/>
    </xf>
    <xf numFmtId="2" fontId="3" fillId="0" borderId="12" xfId="70" applyNumberFormat="1" applyFont="1" applyBorder="1" applyAlignment="1" applyProtection="1">
      <alignment horizontal="left" vertical="center" wrapText="1"/>
      <protection hidden="1"/>
    </xf>
    <xf numFmtId="0" fontId="4" fillId="0" borderId="20" xfId="70" applyFont="1" applyFill="1" applyBorder="1" applyAlignment="1" applyProtection="1">
      <alignment horizontal="right" vertical="center"/>
      <protection hidden="1"/>
    </xf>
    <xf numFmtId="2" fontId="4" fillId="0" borderId="20" xfId="70" applyNumberFormat="1" applyFont="1" applyFill="1" applyBorder="1" applyAlignment="1" applyProtection="1">
      <alignment horizontal="right" vertical="center" wrapText="1"/>
      <protection hidden="1"/>
    </xf>
    <xf numFmtId="0" fontId="3" fillId="0" borderId="20" xfId="70" applyFont="1" applyFill="1" applyBorder="1" applyAlignment="1" applyProtection="1">
      <alignment horizontal="left" vertical="center" wrapText="1"/>
      <protection hidden="1"/>
    </xf>
    <xf numFmtId="2" fontId="4" fillId="0" borderId="20" xfId="70" applyNumberFormat="1" applyFont="1" applyFill="1" applyBorder="1" applyAlignment="1" applyProtection="1">
      <alignment horizontal="right" vertical="center"/>
      <protection hidden="1"/>
    </xf>
    <xf numFmtId="0" fontId="3" fillId="0" borderId="10" xfId="70" applyFont="1" applyFill="1" applyBorder="1" applyAlignment="1" applyProtection="1">
      <alignment horizontal="right" vertical="center"/>
      <protection hidden="1"/>
    </xf>
    <xf numFmtId="0" fontId="3" fillId="0" borderId="10" xfId="70" applyFont="1" applyFill="1" applyBorder="1" applyAlignment="1" applyProtection="1">
      <alignment horizontal="center" vertical="center"/>
      <protection hidden="1"/>
    </xf>
    <xf numFmtId="2" fontId="3" fillId="0" borderId="10" xfId="7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70" applyFont="1" applyFill="1" applyBorder="1" applyAlignment="1" applyProtection="1">
      <alignment vertical="center" wrapText="1"/>
      <protection hidden="1"/>
    </xf>
    <xf numFmtId="0" fontId="4" fillId="0" borderId="19" xfId="70" applyFont="1" applyFill="1" applyBorder="1" applyAlignment="1" applyProtection="1">
      <alignment horizontal="center" vertical="center"/>
      <protection hidden="1"/>
    </xf>
    <xf numFmtId="0" fontId="3" fillId="20" borderId="22" xfId="70" applyFont="1" applyFill="1" applyBorder="1" applyAlignment="1" applyProtection="1">
      <alignment horizontal="right" vertical="center"/>
      <protection hidden="1"/>
    </xf>
    <xf numFmtId="0" fontId="3" fillId="20" borderId="10" xfId="70" applyFont="1" applyFill="1" applyBorder="1" applyAlignment="1" applyProtection="1">
      <alignment horizontal="right" vertical="center"/>
      <protection hidden="1"/>
    </xf>
    <xf numFmtId="0" fontId="3" fillId="20" borderId="23" xfId="70" applyFont="1" applyFill="1" applyBorder="1" applyAlignment="1" applyProtection="1">
      <alignment horizontal="center" vertical="center"/>
      <protection hidden="1"/>
    </xf>
    <xf numFmtId="2" fontId="3" fillId="20" borderId="23" xfId="70" applyNumberFormat="1" applyFont="1" applyFill="1" applyBorder="1" applyAlignment="1" applyProtection="1">
      <alignment horizontal="center" vertical="center" wrapText="1"/>
      <protection hidden="1"/>
    </xf>
    <xf numFmtId="0" fontId="3" fillId="20" borderId="19" xfId="70" applyFont="1" applyFill="1" applyBorder="1" applyAlignment="1" applyProtection="1">
      <alignment vertical="center" wrapText="1"/>
      <protection hidden="1"/>
    </xf>
    <xf numFmtId="0" fontId="3" fillId="20" borderId="22" xfId="70" applyFont="1" applyFill="1" applyBorder="1" applyAlignment="1" applyProtection="1">
      <alignment vertical="center" wrapText="1"/>
      <protection hidden="1"/>
    </xf>
    <xf numFmtId="2" fontId="4" fillId="0" borderId="0" xfId="70" applyNumberFormat="1" applyFont="1" applyBorder="1" applyAlignment="1" applyProtection="1">
      <alignment horizontal="right" vertical="center"/>
      <protection hidden="1"/>
    </xf>
    <xf numFmtId="0" fontId="4" fillId="0" borderId="0" xfId="70" applyFont="1" applyBorder="1" applyAlignment="1" applyProtection="1">
      <alignment horizontal="justify" vertical="center" wrapText="1"/>
      <protection hidden="1"/>
    </xf>
    <xf numFmtId="0" fontId="4" fillId="20" borderId="0" xfId="70" applyFont="1" applyFill="1" applyBorder="1" applyAlignment="1" applyProtection="1">
      <alignment horizontal="right" vertical="center"/>
      <protection hidden="1"/>
    </xf>
    <xf numFmtId="0" fontId="3" fillId="20" borderId="13" xfId="70" applyFont="1" applyFill="1" applyBorder="1" applyAlignment="1" applyProtection="1">
      <alignment horizontal="justify" vertical="center" wrapText="1"/>
      <protection hidden="1"/>
    </xf>
    <xf numFmtId="2" fontId="4" fillId="20" borderId="11" xfId="70" applyNumberFormat="1" applyFont="1" applyFill="1" applyBorder="1" applyAlignment="1" applyProtection="1">
      <alignment horizontal="right" vertical="center"/>
      <protection hidden="1"/>
    </xf>
    <xf numFmtId="0" fontId="4" fillId="20" borderId="13" xfId="70" applyFont="1" applyFill="1" applyBorder="1" applyAlignment="1" applyProtection="1">
      <alignment vertical="center" wrapText="1"/>
      <protection hidden="1"/>
    </xf>
    <xf numFmtId="0" fontId="3" fillId="20" borderId="0" xfId="70" applyFont="1" applyFill="1" applyBorder="1" applyAlignment="1" applyProtection="1">
      <alignment horizontal="right" vertical="center"/>
      <protection hidden="1"/>
    </xf>
    <xf numFmtId="0" fontId="3" fillId="20" borderId="0" xfId="70" applyFont="1" applyFill="1" applyBorder="1" applyAlignment="1" applyProtection="1">
      <alignment horizontal="left" vertical="center"/>
      <protection hidden="1"/>
    </xf>
    <xf numFmtId="0" fontId="3" fillId="20" borderId="24" xfId="70" applyFont="1" applyFill="1" applyBorder="1" applyAlignment="1" applyProtection="1">
      <alignment horizontal="left" vertical="center"/>
      <protection hidden="1"/>
    </xf>
    <xf numFmtId="0" fontId="3" fillId="20" borderId="14" xfId="70" applyFont="1" applyFill="1" applyBorder="1" applyAlignment="1" applyProtection="1">
      <alignment horizontal="left" vertical="center" wrapText="1"/>
      <protection hidden="1"/>
    </xf>
    <xf numFmtId="0" fontId="3" fillId="0" borderId="0" xfId="70" applyFont="1" applyBorder="1" applyAlignment="1" applyProtection="1">
      <alignment vertical="center" wrapText="1"/>
      <protection hidden="1"/>
    </xf>
    <xf numFmtId="0" fontId="3" fillId="0" borderId="0" xfId="70" applyFont="1" applyBorder="1" applyAlignment="1" applyProtection="1">
      <alignment horizontal="center" vertical="center"/>
      <protection hidden="1"/>
    </xf>
    <xf numFmtId="2" fontId="3" fillId="0" borderId="0" xfId="70" applyNumberFormat="1" applyFont="1" applyBorder="1" applyAlignment="1" applyProtection="1">
      <alignment horizontal="right" vertical="center"/>
      <protection hidden="1"/>
    </xf>
    <xf numFmtId="2" fontId="3" fillId="0" borderId="23" xfId="70" applyNumberFormat="1" applyFont="1" applyBorder="1" applyAlignment="1" applyProtection="1">
      <alignment horizontal="left" vertical="center" wrapText="1"/>
      <protection hidden="1"/>
    </xf>
    <xf numFmtId="2" fontId="3" fillId="0" borderId="14" xfId="70" applyNumberFormat="1" applyFont="1" applyBorder="1" applyAlignment="1" applyProtection="1">
      <alignment horizontal="left" vertical="center" wrapText="1"/>
      <protection hidden="1"/>
    </xf>
    <xf numFmtId="0" fontId="9" fillId="0" borderId="11" xfId="70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3" fillId="0" borderId="11" xfId="70" applyFont="1" applyFill="1" applyBorder="1" applyAlignment="1" applyProtection="1" quotePrefix="1">
      <alignment horizontal="right" vertical="center" wrapText="1"/>
      <protection hidden="1"/>
    </xf>
    <xf numFmtId="0" fontId="3" fillId="0" borderId="12" xfId="70" applyFont="1" applyFill="1" applyBorder="1" applyAlignment="1" applyProtection="1" quotePrefix="1">
      <alignment horizontal="right" vertical="center" wrapText="1"/>
      <protection hidden="1"/>
    </xf>
    <xf numFmtId="0" fontId="4" fillId="0" borderId="14" xfId="70" applyFont="1" applyFill="1" applyBorder="1" applyAlignment="1" applyProtection="1">
      <alignment horizontal="left" vertical="center" wrapText="1"/>
      <protection hidden="1"/>
    </xf>
    <xf numFmtId="2" fontId="4" fillId="0" borderId="14" xfId="71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70" applyFont="1" applyFill="1" applyBorder="1" applyAlignment="1" applyProtection="1">
      <alignment horizontal="left" vertical="center" wrapText="1"/>
      <protection hidden="1"/>
    </xf>
    <xf numFmtId="0" fontId="4" fillId="0" borderId="11" xfId="70" applyFont="1" applyFill="1" applyBorder="1" applyAlignment="1" applyProtection="1" quotePrefix="1">
      <alignment horizontal="right" vertical="center" wrapText="1"/>
      <protection hidden="1"/>
    </xf>
    <xf numFmtId="0" fontId="4" fillId="0" borderId="12" xfId="70" applyFont="1" applyFill="1" applyBorder="1" applyAlignment="1" applyProtection="1" quotePrefix="1">
      <alignment horizontal="left" vertical="center" wrapText="1"/>
      <protection hidden="1"/>
    </xf>
    <xf numFmtId="2" fontId="4" fillId="0" borderId="14" xfId="71" applyNumberFormat="1" applyFont="1" applyBorder="1" applyAlignment="1" applyProtection="1">
      <alignment horizontal="left" vertical="center" wrapText="1"/>
      <protection hidden="1"/>
    </xf>
    <xf numFmtId="4" fontId="4" fillId="0" borderId="13" xfId="70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70" applyFont="1" applyBorder="1" applyAlignment="1" applyProtection="1" quotePrefix="1">
      <alignment horizontal="right" vertical="center" wrapText="1"/>
      <protection hidden="1"/>
    </xf>
    <xf numFmtId="0" fontId="4" fillId="0" borderId="14" xfId="70" applyFont="1" applyBorder="1" applyAlignment="1" applyProtection="1">
      <alignment horizontal="left" vertical="center" wrapText="1"/>
      <protection hidden="1"/>
    </xf>
    <xf numFmtId="4" fontId="4" fillId="0" borderId="13" xfId="70" applyNumberFormat="1" applyFont="1" applyBorder="1" applyAlignment="1" applyProtection="1">
      <alignment horizontal="left" vertical="center" wrapText="1"/>
      <protection hidden="1"/>
    </xf>
    <xf numFmtId="0" fontId="4" fillId="0" borderId="14" xfId="70" applyFont="1" applyBorder="1" applyAlignment="1" applyProtection="1" quotePrefix="1">
      <alignment vertical="center" wrapText="1"/>
      <protection hidden="1"/>
    </xf>
    <xf numFmtId="2" fontId="4" fillId="0" borderId="14" xfId="71" applyNumberFormat="1" applyFont="1" applyBorder="1" applyAlignment="1" applyProtection="1" quotePrefix="1">
      <alignment vertical="center" wrapText="1"/>
      <protection hidden="1"/>
    </xf>
    <xf numFmtId="4" fontId="4" fillId="0" borderId="13" xfId="70" applyNumberFormat="1" applyFont="1" applyBorder="1" applyAlignment="1" applyProtection="1">
      <alignment vertical="center" wrapText="1"/>
      <protection hidden="1"/>
    </xf>
    <xf numFmtId="0" fontId="4" fillId="0" borderId="13" xfId="70" applyFont="1" applyBorder="1" applyAlignment="1" applyProtection="1">
      <alignment horizontal="right" vertical="center" wrapText="1"/>
      <protection hidden="1"/>
    </xf>
    <xf numFmtId="4" fontId="4" fillId="0" borderId="13" xfId="70" applyNumberFormat="1" applyFont="1" applyBorder="1" applyAlignment="1" applyProtection="1">
      <alignment vertical="center"/>
      <protection hidden="1"/>
    </xf>
    <xf numFmtId="164" fontId="3" fillId="0" borderId="13" xfId="70" applyNumberFormat="1" applyFont="1" applyFill="1" applyBorder="1" applyAlignment="1" applyProtection="1">
      <alignment horizontal="right" vertical="center" wrapText="1"/>
      <protection hidden="1"/>
    </xf>
    <xf numFmtId="164" fontId="4" fillId="0" borderId="13" xfId="70" applyNumberFormat="1" applyFont="1" applyFill="1" applyBorder="1" applyAlignment="1" applyProtection="1">
      <alignment horizontal="right" vertical="center" wrapText="1"/>
      <protection hidden="1"/>
    </xf>
    <xf numFmtId="164" fontId="4" fillId="0" borderId="13" xfId="70" applyNumberFormat="1" applyFont="1" applyBorder="1" applyAlignment="1" applyProtection="1">
      <alignment horizontal="right" vertical="center" wrapText="1"/>
      <protection hidden="1"/>
    </xf>
    <xf numFmtId="164" fontId="4" fillId="23" borderId="13" xfId="43" applyNumberFormat="1" applyFont="1" applyFill="1" applyBorder="1" applyAlignment="1" applyProtection="1">
      <alignment vertical="center" wrapText="1"/>
      <protection hidden="1"/>
    </xf>
    <xf numFmtId="7" fontId="7" fillId="23" borderId="13" xfId="43" applyNumberFormat="1" applyFont="1" applyFill="1" applyBorder="1" applyAlignment="1" applyProtection="1">
      <alignment horizontal="center" vertical="center" wrapText="1"/>
      <protection hidden="1"/>
    </xf>
    <xf numFmtId="0" fontId="2" fillId="20" borderId="13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4" borderId="11" xfId="0" applyFont="1" applyFill="1" applyBorder="1" applyAlignment="1" applyProtection="1">
      <alignment horizontal="left" wrapText="1"/>
      <protection/>
    </xf>
    <xf numFmtId="0" fontId="4" fillId="4" borderId="12" xfId="0" applyFont="1" applyFill="1" applyBorder="1" applyAlignment="1" applyProtection="1">
      <alignment horizontal="left" wrapText="1"/>
      <protection/>
    </xf>
    <xf numFmtId="0" fontId="4" fillId="4" borderId="14" xfId="0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center" wrapText="1"/>
      <protection/>
    </xf>
    <xf numFmtId="0" fontId="4" fillId="4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25" borderId="11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/>
      <protection locked="0"/>
    </xf>
    <xf numFmtId="0" fontId="4" fillId="25" borderId="14" xfId="0" applyFont="1" applyFill="1" applyBorder="1" applyAlignment="1" applyProtection="1">
      <alignment horizontal="center"/>
      <protection locked="0"/>
    </xf>
    <xf numFmtId="164" fontId="4" fillId="20" borderId="13" xfId="43" applyNumberFormat="1" applyFont="1" applyFill="1" applyBorder="1" applyAlignment="1" applyProtection="1">
      <alignment vertical="center" wrapText="1"/>
      <protection hidden="1"/>
    </xf>
    <xf numFmtId="7" fontId="4" fillId="20" borderId="11" xfId="43" applyNumberFormat="1" applyFont="1" applyFill="1" applyBorder="1" applyAlignment="1" applyProtection="1">
      <alignment horizontal="center" vertical="center" wrapText="1"/>
      <protection hidden="1"/>
    </xf>
    <xf numFmtId="7" fontId="4" fillId="20" borderId="12" xfId="43" applyNumberFormat="1" applyFont="1" applyFill="1" applyBorder="1" applyAlignment="1" applyProtection="1">
      <alignment horizontal="center" vertical="center" wrapText="1"/>
      <protection hidden="1"/>
    </xf>
    <xf numFmtId="7" fontId="4" fillId="20" borderId="14" xfId="43" applyNumberFormat="1" applyFont="1" applyFill="1" applyBorder="1" applyAlignment="1" applyProtection="1">
      <alignment horizontal="center" vertical="center" wrapText="1"/>
      <protection hidden="1"/>
    </xf>
    <xf numFmtId="7" fontId="4" fillId="23" borderId="11" xfId="43" applyNumberFormat="1" applyFont="1" applyFill="1" applyBorder="1" applyAlignment="1" applyProtection="1">
      <alignment horizontal="center" vertical="center" wrapText="1"/>
      <protection hidden="1"/>
    </xf>
    <xf numFmtId="7" fontId="4" fillId="23" borderId="12" xfId="43" applyNumberFormat="1" applyFont="1" applyFill="1" applyBorder="1" applyAlignment="1" applyProtection="1">
      <alignment horizontal="center" vertical="center" wrapText="1"/>
      <protection hidden="1"/>
    </xf>
    <xf numFmtId="7" fontId="4" fillId="23" borderId="14" xfId="43" applyNumberFormat="1" applyFont="1" applyFill="1" applyBorder="1" applyAlignment="1" applyProtection="1">
      <alignment horizontal="center" vertical="center" wrapText="1"/>
      <protection hidden="1"/>
    </xf>
    <xf numFmtId="7" fontId="4" fillId="6" borderId="11" xfId="43" applyNumberFormat="1" applyFont="1" applyFill="1" applyBorder="1" applyAlignment="1" applyProtection="1">
      <alignment horizontal="center" vertical="center" wrapText="1"/>
      <protection locked="0"/>
    </xf>
    <xf numFmtId="7" fontId="4" fillId="6" borderId="12" xfId="43" applyNumberFormat="1" applyFont="1" applyFill="1" applyBorder="1" applyAlignment="1" applyProtection="1">
      <alignment horizontal="center" vertical="center" wrapText="1"/>
      <protection locked="0"/>
    </xf>
    <xf numFmtId="7" fontId="4" fillId="6" borderId="14" xfId="43" applyNumberFormat="1" applyFont="1" applyFill="1" applyBorder="1" applyAlignment="1" applyProtection="1">
      <alignment horizontal="center" vertical="center" wrapText="1"/>
      <protection locked="0"/>
    </xf>
    <xf numFmtId="164" fontId="0" fillId="20" borderId="13" xfId="0" applyNumberFormat="1" applyFill="1" applyBorder="1" applyAlignment="1" applyProtection="1">
      <alignment/>
      <protection hidden="1"/>
    </xf>
    <xf numFmtId="10" fontId="4" fillId="20" borderId="13" xfId="63" applyNumberFormat="1" applyFont="1" applyFill="1" applyBorder="1" applyAlignment="1" applyProtection="1">
      <alignment vertical="center" wrapText="1"/>
      <protection hidden="1"/>
    </xf>
    <xf numFmtId="49" fontId="3" fillId="20" borderId="11" xfId="0" applyNumberFormat="1" applyFont="1" applyFill="1" applyBorder="1" applyAlignment="1" applyProtection="1">
      <alignment vertical="center" wrapText="1"/>
      <protection hidden="1"/>
    </xf>
    <xf numFmtId="49" fontId="3" fillId="20" borderId="12" xfId="0" applyNumberFormat="1" applyFont="1" applyFill="1" applyBorder="1" applyAlignment="1" applyProtection="1">
      <alignment vertical="center" wrapText="1"/>
      <protection hidden="1"/>
    </xf>
    <xf numFmtId="49" fontId="3" fillId="20" borderId="14" xfId="0" applyNumberFormat="1" applyFont="1" applyFill="1" applyBorder="1" applyAlignment="1" applyProtection="1">
      <alignment vertical="center" wrapText="1"/>
      <protection hidden="1"/>
    </xf>
    <xf numFmtId="0" fontId="3" fillId="20" borderId="11" xfId="0" applyNumberFormat="1" applyFont="1" applyFill="1" applyBorder="1" applyAlignment="1" applyProtection="1">
      <alignment vertical="center" wrapText="1"/>
      <protection hidden="1"/>
    </xf>
    <xf numFmtId="0" fontId="3" fillId="20" borderId="12" xfId="0" applyNumberFormat="1" applyFont="1" applyFill="1" applyBorder="1" applyAlignment="1" applyProtection="1">
      <alignment vertical="center" wrapText="1"/>
      <protection hidden="1"/>
    </xf>
    <xf numFmtId="0" fontId="3" fillId="20" borderId="14" xfId="0" applyNumberFormat="1" applyFont="1" applyFill="1" applyBorder="1" applyAlignment="1" applyProtection="1">
      <alignment vertical="center" wrapText="1"/>
      <protection hidden="1"/>
    </xf>
    <xf numFmtId="0" fontId="2" fillId="20" borderId="11" xfId="0" applyFont="1" applyFill="1" applyBorder="1" applyAlignment="1" applyProtection="1">
      <alignment horizontal="center" vertical="center" wrapText="1"/>
      <protection hidden="1"/>
    </xf>
    <xf numFmtId="0" fontId="2" fillId="20" borderId="12" xfId="0" applyFont="1" applyFill="1" applyBorder="1" applyAlignment="1" applyProtection="1">
      <alignment horizontal="center" vertical="center" wrapText="1"/>
      <protection hidden="1"/>
    </xf>
    <xf numFmtId="0" fontId="2" fillId="20" borderId="14" xfId="0" applyFont="1" applyFill="1" applyBorder="1" applyAlignment="1" applyProtection="1">
      <alignment horizontal="center" vertical="center" wrapText="1"/>
      <protection hidden="1"/>
    </xf>
    <xf numFmtId="14" fontId="3" fillId="4" borderId="13" xfId="0" applyNumberFormat="1" applyFont="1" applyFill="1" applyBorder="1" applyAlignment="1" applyProtection="1">
      <alignment/>
      <protection locked="0"/>
    </xf>
  </cellXfs>
  <cellStyles count="7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urrency 2 2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Komma 2" xfId="49"/>
    <cellStyle name="Komma 2 2" xfId="50"/>
    <cellStyle name="Migliaia 2" xfId="51"/>
    <cellStyle name="Migliaia 2 2" xfId="52"/>
    <cellStyle name="Neutral" xfId="53"/>
    <cellStyle name="Normal 2" xfId="54"/>
    <cellStyle name="Normal 2 2" xfId="55"/>
    <cellStyle name="Normale 2" xfId="56"/>
    <cellStyle name="Normale 2 2" xfId="57"/>
    <cellStyle name="Notiz" xfId="58"/>
    <cellStyle name="Percent 2" xfId="59"/>
    <cellStyle name="Percent 2 2" xfId="60"/>
    <cellStyle name="Percentuale 2" xfId="61"/>
    <cellStyle name="Percentuale 2 2" xfId="62"/>
    <cellStyle name="Percent" xfId="63"/>
    <cellStyle name="Prozent 2" xfId="64"/>
    <cellStyle name="Prozent 2 2" xfId="65"/>
    <cellStyle name="Prozent 3" xfId="66"/>
    <cellStyle name="Schlecht" xfId="67"/>
    <cellStyle name="Standard 2" xfId="68"/>
    <cellStyle name="Standard 2 2" xfId="69"/>
    <cellStyle name="Standard 2 3" xfId="70"/>
    <cellStyle name="Standard 3" xfId="71"/>
    <cellStyle name="Standard 4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ährung 2" xfId="81"/>
    <cellStyle name="Währung 2 2" xfId="82"/>
    <cellStyle name="Warnender Text" xfId="83"/>
    <cellStyle name="Zelle überprüfen" xfId="84"/>
  </cellStyles>
  <dxfs count="31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3.5">
      <c r="A1" s="320" t="s">
        <v>1155</v>
      </c>
      <c r="B1" s="320"/>
      <c r="C1" s="320"/>
      <c r="D1" s="320"/>
      <c r="E1" s="320"/>
      <c r="F1" s="320"/>
      <c r="G1" s="320"/>
      <c r="H1" s="320"/>
      <c r="I1" s="320"/>
      <c r="J1" s="320"/>
      <c r="K1" s="29"/>
    </row>
    <row r="3" spans="1:8" ht="12.75">
      <c r="A3" s="321" t="s">
        <v>1118</v>
      </c>
      <c r="B3" s="322"/>
      <c r="C3" s="323"/>
      <c r="D3" s="324" t="s">
        <v>1921</v>
      </c>
      <c r="E3" s="325"/>
      <c r="F3" s="325"/>
      <c r="G3" s="325"/>
      <c r="H3" s="326"/>
    </row>
    <row r="4" spans="1:7" ht="12.75">
      <c r="A4" s="1"/>
      <c r="C4" s="11"/>
      <c r="F4" s="2"/>
      <c r="G4" s="2"/>
    </row>
    <row r="5" spans="1:7" ht="13.5">
      <c r="A5" s="3" t="s">
        <v>1119</v>
      </c>
      <c r="B5" s="3"/>
      <c r="C5" s="42"/>
      <c r="D5" s="3"/>
      <c r="E5" s="4"/>
      <c r="F5" s="5"/>
      <c r="G5" s="5"/>
    </row>
    <row r="6" spans="1:8" ht="12.75">
      <c r="A6" s="6" t="s">
        <v>1120</v>
      </c>
      <c r="B6" s="7"/>
      <c r="C6" s="43"/>
      <c r="D6" s="7"/>
      <c r="E6" s="327" t="s">
        <v>970</v>
      </c>
      <c r="F6" s="328"/>
      <c r="G6" s="329"/>
      <c r="H6" s="329"/>
    </row>
    <row r="7" spans="1:8" ht="12.75">
      <c r="A7" s="37"/>
      <c r="B7" s="36"/>
      <c r="C7" s="44"/>
      <c r="D7"/>
      <c r="E7"/>
      <c r="F7" s="8"/>
      <c r="G7" s="2"/>
      <c r="H7" s="8"/>
    </row>
    <row r="8" spans="1:8" ht="12.75">
      <c r="A8" s="9" t="s">
        <v>1121</v>
      </c>
      <c r="B8" s="10"/>
      <c r="C8" s="45"/>
      <c r="D8" s="10"/>
      <c r="E8" s="330" t="s">
        <v>884</v>
      </c>
      <c r="F8" s="331"/>
      <c r="G8" s="332"/>
      <c r="H8" s="332"/>
    </row>
    <row r="9" spans="1:8" ht="12.75">
      <c r="A9" s="37"/>
      <c r="B9" s="36"/>
      <c r="C9" s="44"/>
      <c r="D9"/>
      <c r="E9"/>
      <c r="F9" s="8"/>
      <c r="G9" s="2"/>
      <c r="H9" s="8"/>
    </row>
    <row r="10" spans="1:8" ht="12.75">
      <c r="A10" s="6" t="s">
        <v>1150</v>
      </c>
      <c r="B10" s="7"/>
      <c r="C10" s="43"/>
      <c r="D10" s="7"/>
      <c r="E10" s="123">
        <v>250678.69</v>
      </c>
      <c r="F10" s="8"/>
      <c r="G10" s="2"/>
      <c r="H10" s="8"/>
    </row>
    <row r="11" spans="1:8" ht="12.75">
      <c r="A11" s="6" t="s">
        <v>1151</v>
      </c>
      <c r="B11" s="7"/>
      <c r="C11" s="43"/>
      <c r="D11" s="7"/>
      <c r="E11" s="123">
        <v>5215044.27</v>
      </c>
      <c r="F11" s="47"/>
      <c r="G11" s="47"/>
      <c r="H11" s="47"/>
    </row>
    <row r="12" spans="1:7" ht="12.75">
      <c r="A12" s="1"/>
      <c r="E12" s="11"/>
      <c r="F12" s="2"/>
      <c r="G12" s="2"/>
    </row>
    <row r="13" spans="1:8" ht="12.75">
      <c r="A13" s="6" t="s">
        <v>1147</v>
      </c>
      <c r="B13" s="7"/>
      <c r="C13" s="7"/>
      <c r="D13" s="7"/>
      <c r="E13" s="357">
        <v>42704</v>
      </c>
      <c r="F13" s="48"/>
      <c r="G13" s="48"/>
      <c r="H13" s="48"/>
    </row>
    <row r="14" spans="1:8" ht="12.75">
      <c r="A14" s="1"/>
      <c r="F14" s="2"/>
      <c r="G14" s="2"/>
      <c r="H14" s="8"/>
    </row>
    <row r="15" spans="1:8" ht="12.75">
      <c r="A15" s="6" t="s">
        <v>1148</v>
      </c>
      <c r="B15" s="57"/>
      <c r="C15" s="57"/>
      <c r="D15" s="53"/>
      <c r="E15" s="58">
        <v>2013</v>
      </c>
      <c r="F15" s="2"/>
      <c r="G15" s="2"/>
      <c r="H15" s="8"/>
    </row>
    <row r="16" spans="1:8" ht="12.75">
      <c r="A16" s="1"/>
      <c r="F16" s="2"/>
      <c r="G16" s="2"/>
      <c r="H16" s="8"/>
    </row>
    <row r="17" spans="1:8" ht="12.75">
      <c r="A17" s="9" t="s">
        <v>1122</v>
      </c>
      <c r="B17" s="10"/>
      <c r="C17" s="10"/>
      <c r="D17" s="10"/>
      <c r="E17" s="117" t="s">
        <v>1924</v>
      </c>
      <c r="F17" s="49"/>
      <c r="G17" s="49"/>
      <c r="H17" s="49"/>
    </row>
    <row r="18" spans="1:8" ht="12.75">
      <c r="A18" s="59"/>
      <c r="B18" s="59"/>
      <c r="C18" s="59"/>
      <c r="D18" s="59"/>
      <c r="E18" s="52"/>
      <c r="F18" s="49"/>
      <c r="G18" s="49"/>
      <c r="H18" s="49"/>
    </row>
    <row r="19" spans="1:8" ht="12.75">
      <c r="A19" s="9" t="s">
        <v>1149</v>
      </c>
      <c r="B19" s="10"/>
      <c r="C19" s="45"/>
      <c r="D19" s="10"/>
      <c r="E19" s="116" t="s">
        <v>560</v>
      </c>
      <c r="F19" s="49"/>
      <c r="G19" s="49"/>
      <c r="H19" s="49"/>
    </row>
    <row r="20" spans="1:8" ht="12.75">
      <c r="A20" s="1"/>
      <c r="B20" s="12"/>
      <c r="C20" s="12"/>
      <c r="D20" s="12"/>
      <c r="E20" s="12"/>
      <c r="F20" s="2"/>
      <c r="G20" s="50"/>
      <c r="H20" s="8"/>
    </row>
    <row r="21" spans="1:8" ht="12.75">
      <c r="A21" s="9" t="s">
        <v>1137</v>
      </c>
      <c r="B21" s="10"/>
      <c r="C21" s="10"/>
      <c r="D21" s="10"/>
      <c r="E21" s="116" t="s">
        <v>1925</v>
      </c>
      <c r="F21" s="51"/>
      <c r="G21" s="51"/>
      <c r="H21" s="51"/>
    </row>
    <row r="22" ht="12.75">
      <c r="A22" s="1"/>
    </row>
    <row r="23" spans="1:7" ht="12.75">
      <c r="A23" s="1"/>
      <c r="G23" s="2"/>
    </row>
    <row r="24" spans="1:7" ht="13.5">
      <c r="A24" s="4" t="s">
        <v>1123</v>
      </c>
      <c r="B24" s="4"/>
      <c r="C24" s="4"/>
      <c r="D24" s="4"/>
      <c r="E24" s="4"/>
      <c r="F24" s="4"/>
      <c r="G24" s="5"/>
    </row>
    <row r="25" spans="1:9" s="36" customFormat="1" ht="13.5">
      <c r="A25" s="6" t="s">
        <v>1124</v>
      </c>
      <c r="B25" s="6"/>
      <c r="C25" s="6"/>
      <c r="D25" s="55"/>
      <c r="E25" s="333"/>
      <c r="F25" s="334"/>
      <c r="G25" s="334"/>
      <c r="H25" s="335"/>
      <c r="I25" s="5"/>
    </row>
    <row r="26" spans="1:9" s="36" customFormat="1" ht="13.5">
      <c r="A26" s="38"/>
      <c r="B26" s="38"/>
      <c r="C26" s="38"/>
      <c r="D26" s="19"/>
      <c r="E26" s="56"/>
      <c r="F26" s="56"/>
      <c r="G26" s="56"/>
      <c r="H26" s="56"/>
      <c r="I26" s="5"/>
    </row>
    <row r="27" spans="1:8" s="36" customFormat="1" ht="12.75">
      <c r="A27" s="6" t="s">
        <v>1125</v>
      </c>
      <c r="B27" s="6"/>
      <c r="C27" s="43"/>
      <c r="D27" s="53"/>
      <c r="E27" s="333"/>
      <c r="F27" s="334"/>
      <c r="G27" s="334"/>
      <c r="H27" s="335"/>
    </row>
    <row r="28" spans="1:7" ht="13.5">
      <c r="A28" s="1"/>
      <c r="B28" s="4"/>
      <c r="C28" s="4"/>
      <c r="D28" s="4"/>
      <c r="E28" s="4"/>
      <c r="F28" s="4"/>
      <c r="G28" s="5"/>
    </row>
    <row r="29" spans="1:8" ht="12.75">
      <c r="A29" s="6" t="s">
        <v>1126</v>
      </c>
      <c r="B29" s="7"/>
      <c r="C29" s="7"/>
      <c r="D29" s="53"/>
      <c r="E29" s="333"/>
      <c r="F29" s="334"/>
      <c r="G29" s="334"/>
      <c r="H29" s="335"/>
    </row>
    <row r="30" spans="1:9" ht="12.75">
      <c r="A30" s="38"/>
      <c r="B30" s="38"/>
      <c r="C30" s="38"/>
      <c r="D30" s="18"/>
      <c r="E30" s="61"/>
      <c r="F30" s="61"/>
      <c r="G30" s="61"/>
      <c r="H30" s="61"/>
      <c r="I30" s="60"/>
    </row>
    <row r="31" spans="2:7" ht="12.75">
      <c r="B31" s="25"/>
      <c r="C31" s="25"/>
      <c r="D31" s="26"/>
      <c r="E31" s="27"/>
      <c r="F31" s="27"/>
      <c r="G31" s="27"/>
    </row>
    <row r="32" spans="2:7" ht="12.75">
      <c r="B32" s="25"/>
      <c r="C32" s="25"/>
      <c r="D32" s="26"/>
      <c r="E32" s="27"/>
      <c r="F32" s="27"/>
      <c r="G32" s="27"/>
    </row>
    <row r="33" spans="2:7" ht="12.75">
      <c r="B33" s="25"/>
      <c r="C33" s="25"/>
      <c r="D33" s="25"/>
      <c r="E33" s="28"/>
      <c r="F33" s="28"/>
      <c r="G33" s="28"/>
    </row>
    <row r="34" spans="1:8" ht="54.75" customHeight="1">
      <c r="A34" s="319" t="s">
        <v>1143</v>
      </c>
      <c r="B34" s="319"/>
      <c r="C34" s="319"/>
      <c r="D34" s="319"/>
      <c r="E34" s="319"/>
      <c r="F34" s="319"/>
      <c r="G34" s="319"/>
      <c r="H34" s="319"/>
    </row>
    <row r="35" spans="1:8" ht="54.75" customHeight="1">
      <c r="A35" s="337" t="s">
        <v>1144</v>
      </c>
      <c r="B35" s="338"/>
      <c r="C35" s="338"/>
      <c r="D35" s="339"/>
      <c r="E35" s="336">
        <f>'A Misura'!J7</f>
        <v>0</v>
      </c>
      <c r="F35" s="336"/>
      <c r="G35" s="336"/>
      <c r="H35" s="336"/>
    </row>
    <row r="36" spans="1:8" ht="54.75" customHeight="1">
      <c r="A36" s="340" t="s">
        <v>1145</v>
      </c>
      <c r="B36" s="341"/>
      <c r="C36" s="341"/>
      <c r="D36" s="342"/>
      <c r="E36" s="318">
        <f>'A Corpo'!J6</f>
        <v>0</v>
      </c>
      <c r="F36" s="318"/>
      <c r="G36" s="318"/>
      <c r="H36" s="318"/>
    </row>
    <row r="37" spans="1:8" ht="54.75" customHeight="1">
      <c r="A37" s="337" t="s">
        <v>1161</v>
      </c>
      <c r="B37" s="338"/>
      <c r="C37" s="338"/>
      <c r="D37" s="339"/>
      <c r="E37" s="346">
        <f>SUM(E35:E36)</f>
        <v>0</v>
      </c>
      <c r="F37" s="346"/>
      <c r="G37" s="346"/>
      <c r="H37" s="346"/>
    </row>
    <row r="38" spans="1:8" ht="54.75" customHeight="1">
      <c r="A38" s="340" t="s">
        <v>1146</v>
      </c>
      <c r="B38" s="341"/>
      <c r="C38" s="341"/>
      <c r="D38" s="342"/>
      <c r="E38" s="318">
        <f>IF(AND(E10&gt;0,E11&gt;0),SUM(E10:E11),IF(E10&gt;0,E10,IF(E11&gt;0,E11,0)))</f>
        <v>5465722.96</v>
      </c>
      <c r="F38" s="318"/>
      <c r="G38" s="318"/>
      <c r="H38" s="318"/>
    </row>
    <row r="39" spans="1:8" ht="54.75" customHeight="1">
      <c r="A39" s="337" t="str">
        <f>IF(E39&lt;0,"Ribasso d'asta in %",IF(E39&gt;0,"Rialzo in %",""))</f>
        <v>Ribasso d'asta in %</v>
      </c>
      <c r="B39" s="338"/>
      <c r="C39" s="338"/>
      <c r="D39" s="339"/>
      <c r="E39" s="347">
        <f>IF(E38=0,0,(E37/E38)-1)</f>
        <v>-1</v>
      </c>
      <c r="F39" s="347"/>
      <c r="G39" s="347"/>
      <c r="H39" s="347"/>
    </row>
    <row r="40" spans="1:8" ht="54.75" customHeight="1">
      <c r="A40" s="340" t="s">
        <v>1154</v>
      </c>
      <c r="B40" s="341"/>
      <c r="C40" s="341"/>
      <c r="D40" s="342"/>
      <c r="E40" s="343"/>
      <c r="F40" s="344"/>
      <c r="G40" s="344"/>
      <c r="H40" s="345"/>
    </row>
    <row r="41" spans="1:8" ht="54.75" customHeight="1">
      <c r="A41" s="337" t="s">
        <v>1140</v>
      </c>
      <c r="B41" s="338"/>
      <c r="C41" s="338"/>
      <c r="D41" s="339"/>
      <c r="E41" s="318">
        <f>+'Oneri sicurezza'!J7</f>
        <v>104188.86</v>
      </c>
      <c r="F41" s="318"/>
      <c r="G41" s="318"/>
      <c r="H41" s="318"/>
    </row>
    <row r="42" spans="1:8" ht="54.75" customHeight="1">
      <c r="A42" s="337" t="s">
        <v>1160</v>
      </c>
      <c r="B42" s="338"/>
      <c r="C42" s="338"/>
      <c r="D42" s="339"/>
      <c r="E42" s="318">
        <f>E37+E41</f>
        <v>104188.86</v>
      </c>
      <c r="F42" s="318"/>
      <c r="G42" s="318"/>
      <c r="H42" s="318"/>
    </row>
  </sheetData>
  <sheetProtection password="CACF" sheet="1" selectLockedCells="1"/>
  <mergeCells count="27">
    <mergeCell ref="E38:H38"/>
    <mergeCell ref="E39:H39"/>
    <mergeCell ref="E41:H41"/>
    <mergeCell ref="A36:D36"/>
    <mergeCell ref="A37:D37"/>
    <mergeCell ref="A38:D38"/>
    <mergeCell ref="E42:H42"/>
    <mergeCell ref="E40:H40"/>
    <mergeCell ref="A39:D39"/>
    <mergeCell ref="A41:D41"/>
    <mergeCell ref="A42:D42"/>
    <mergeCell ref="A40:D40"/>
    <mergeCell ref="E37:H37"/>
    <mergeCell ref="E27:H27"/>
    <mergeCell ref="E29:H29"/>
    <mergeCell ref="E35:H35"/>
    <mergeCell ref="A35:D35"/>
    <mergeCell ref="E36:H36"/>
    <mergeCell ref="A34:H34"/>
    <mergeCell ref="A1:J1"/>
    <mergeCell ref="A3:C3"/>
    <mergeCell ref="D3:H3"/>
    <mergeCell ref="E6:F6"/>
    <mergeCell ref="G6:H6"/>
    <mergeCell ref="E8:F8"/>
    <mergeCell ref="G8:H8"/>
    <mergeCell ref="E25:H25"/>
  </mergeCells>
  <conditionalFormatting sqref="E29:E30 E17:E18 E13 G8 E6 E8 G6">
    <cfRule type="cellIs" priority="11" dxfId="0" operator="notEqual" stopIfTrue="1">
      <formula>""</formula>
    </cfRule>
  </conditionalFormatting>
  <conditionalFormatting sqref="E25:E26">
    <cfRule type="cellIs" priority="10" dxfId="0" operator="notEqual" stopIfTrue="1">
      <formula>""</formula>
    </cfRule>
  </conditionalFormatting>
  <conditionalFormatting sqref="E10:E11">
    <cfRule type="cellIs" priority="9" dxfId="0" operator="notEqual" stopIfTrue="1">
      <formula>""</formula>
    </cfRule>
  </conditionalFormatting>
  <conditionalFormatting sqref="E27">
    <cfRule type="cellIs" priority="7" dxfId="0" operator="notEqual" stopIfTrue="1">
      <formula>""</formula>
    </cfRule>
  </conditionalFormatting>
  <conditionalFormatting sqref="E15">
    <cfRule type="cellIs" priority="6" dxfId="0" operator="notEqual" stopIfTrue="1">
      <formula>""</formula>
    </cfRule>
  </conditionalFormatting>
  <conditionalFormatting sqref="D3">
    <cfRule type="cellIs" priority="5" dxfId="0" operator="notEqual" stopIfTrue="1">
      <formula>""</formula>
    </cfRule>
  </conditionalFormatting>
  <conditionalFormatting sqref="E19">
    <cfRule type="cellIs" priority="4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zoomScalePageLayoutView="0" workbookViewId="0" topLeftCell="A1">
      <selection activeCell="I109" sqref="I109"/>
    </sheetView>
  </sheetViews>
  <sheetFormatPr defaultColWidth="9.140625" defaultRowHeight="12.75"/>
  <cols>
    <col min="1" max="1" width="5.57421875" style="36" customWidth="1"/>
    <col min="2" max="2" width="13.00390625" style="1" customWidth="1"/>
    <col min="3" max="3" width="1.421875" style="1" bestFit="1" customWidth="1"/>
    <col min="4" max="4" width="4.7109375" style="1" bestFit="1" customWidth="1"/>
    <col min="5" max="5" width="2.140625" style="11" bestFit="1" customWidth="1"/>
    <col min="6" max="6" width="57.7109375" style="1" customWidth="1"/>
    <col min="7" max="7" width="16.7109375" style="1" customWidth="1"/>
    <col min="8" max="8" width="15.00390625" style="70" customWidth="1"/>
    <col min="9" max="9" width="17.00390625" style="71" customWidth="1"/>
    <col min="10" max="10" width="17.00390625" style="95" customWidth="1"/>
    <col min="11" max="16384" width="9.140625" style="36" customWidth="1"/>
  </cols>
  <sheetData>
    <row r="1" spans="1:13" ht="13.5">
      <c r="A1" s="354" t="s">
        <v>1114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29"/>
    </row>
    <row r="2" spans="8:9" ht="12.75">
      <c r="H2" s="1"/>
      <c r="I2" s="1"/>
    </row>
    <row r="3" spans="1:9" ht="12.75">
      <c r="A3" s="1"/>
      <c r="H3" s="1"/>
      <c r="I3" s="1"/>
    </row>
    <row r="4" spans="1:9" ht="12.75">
      <c r="A4" s="1"/>
      <c r="H4" s="1"/>
      <c r="I4" s="1"/>
    </row>
    <row r="5" spans="1:10" ht="13.5">
      <c r="A5" s="22"/>
      <c r="B5" s="22"/>
      <c r="C5" s="22"/>
      <c r="D5" s="22"/>
      <c r="E5" s="46"/>
      <c r="F5" s="23" t="s">
        <v>1136</v>
      </c>
      <c r="G5" s="24"/>
      <c r="H5" s="24"/>
      <c r="I5" s="24"/>
      <c r="J5" s="77"/>
    </row>
    <row r="6" spans="1:10" ht="12.75">
      <c r="A6" s="1"/>
      <c r="H6" s="1"/>
      <c r="I6" s="1"/>
      <c r="J6" s="78"/>
    </row>
    <row r="7" spans="1:10" ht="12.75">
      <c r="A7" s="22"/>
      <c r="B7" s="22"/>
      <c r="C7" s="22"/>
      <c r="D7" s="22"/>
      <c r="E7" s="46"/>
      <c r="F7" s="348" t="s">
        <v>1153</v>
      </c>
      <c r="G7" s="349"/>
      <c r="H7" s="349"/>
      <c r="I7" s="350"/>
      <c r="J7" s="122">
        <f>J68+J105+J112+J118</f>
        <v>0</v>
      </c>
    </row>
    <row r="8" spans="1:10" ht="12.75">
      <c r="A8" s="22"/>
      <c r="B8" s="22"/>
      <c r="C8" s="22"/>
      <c r="D8" s="22"/>
      <c r="E8" s="46"/>
      <c r="F8" s="348" t="s">
        <v>1152</v>
      </c>
      <c r="G8" s="349"/>
      <c r="H8" s="349"/>
      <c r="I8" s="350"/>
      <c r="J8" s="122">
        <v>250678.69</v>
      </c>
    </row>
    <row r="9" spans="2:10" ht="12.75">
      <c r="B9" s="22"/>
      <c r="C9" s="22"/>
      <c r="D9" s="22"/>
      <c r="E9" s="46"/>
      <c r="F9" s="351" t="str">
        <f>IF(J9&lt;0,"Ribasso d'asta in %",IF(J9&gt;0,"Rialzo d'asta in %",""))</f>
        <v>Ribasso d'asta in %</v>
      </c>
      <c r="G9" s="352"/>
      <c r="H9" s="352"/>
      <c r="I9" s="353"/>
      <c r="J9" s="118">
        <f>IF(J8=0,0,(J7/J8)-1)</f>
        <v>-1</v>
      </c>
    </row>
    <row r="10" spans="8:9" ht="12.75">
      <c r="H10" s="1"/>
      <c r="I10" s="1"/>
    </row>
    <row r="11" spans="8:9" ht="12.75">
      <c r="H11" s="1"/>
      <c r="I11" s="1"/>
    </row>
    <row r="12" spans="8:10" ht="12.75">
      <c r="H12" s="1"/>
      <c r="I12" s="54"/>
      <c r="J12" s="78"/>
    </row>
    <row r="13" spans="8:10" ht="12.75">
      <c r="H13" s="1"/>
      <c r="I13" s="54"/>
      <c r="J13" s="96"/>
    </row>
    <row r="14" spans="1:9" ht="12.75">
      <c r="A14" s="1"/>
      <c r="H14" s="1"/>
      <c r="I14" s="1"/>
    </row>
    <row r="15" spans="1:9" ht="13.5">
      <c r="A15" s="13"/>
      <c r="B15" s="3" t="s">
        <v>1127</v>
      </c>
      <c r="C15" s="3"/>
      <c r="D15" s="3"/>
      <c r="E15" s="42"/>
      <c r="F15" s="3"/>
      <c r="G15" s="3"/>
      <c r="H15" s="3"/>
      <c r="I15" s="3"/>
    </row>
    <row r="16" spans="1:16" ht="42">
      <c r="A16" s="14" t="s">
        <v>1128</v>
      </c>
      <c r="B16" s="14" t="s">
        <v>1129</v>
      </c>
      <c r="C16" s="14"/>
      <c r="D16" s="14"/>
      <c r="E16" s="14" t="s">
        <v>1117</v>
      </c>
      <c r="F16" s="15" t="s">
        <v>1115</v>
      </c>
      <c r="G16" s="14" t="s">
        <v>1130</v>
      </c>
      <c r="H16" s="14" t="s">
        <v>1131</v>
      </c>
      <c r="I16" s="14" t="s">
        <v>1132</v>
      </c>
      <c r="J16" s="76" t="s">
        <v>1133</v>
      </c>
      <c r="K16" s="16" t="s">
        <v>1134</v>
      </c>
      <c r="L16" s="17" t="s">
        <v>1135</v>
      </c>
      <c r="P16" s="39"/>
    </row>
    <row r="17" spans="1:13" ht="12.75">
      <c r="A17" s="124"/>
      <c r="B17" s="125" t="s">
        <v>1162</v>
      </c>
      <c r="C17" s="126"/>
      <c r="D17" s="127"/>
      <c r="E17" s="127"/>
      <c r="F17" s="128" t="s">
        <v>1163</v>
      </c>
      <c r="G17" s="129"/>
      <c r="H17" s="130"/>
      <c r="I17" s="131"/>
      <c r="J17" s="97">
        <f aca="true" t="shared" si="0" ref="J17:J80">+IF(AND(H17="",I17=""),"",ROUND(I17,2)*H17)</f>
      </c>
      <c r="K17" s="69">
        <f>IF(G17&lt;&gt;"","M","")</f>
      </c>
      <c r="L17" s="67" t="s">
        <v>1816</v>
      </c>
      <c r="M17" s="73"/>
    </row>
    <row r="18" spans="1:15" ht="12.75">
      <c r="A18" s="124"/>
      <c r="B18" s="125" t="s">
        <v>1164</v>
      </c>
      <c r="C18" s="126"/>
      <c r="D18" s="127"/>
      <c r="E18" s="127"/>
      <c r="F18" s="128" t="s">
        <v>1165</v>
      </c>
      <c r="G18" s="129"/>
      <c r="H18" s="130"/>
      <c r="I18" s="131"/>
      <c r="J18" s="97">
        <f t="shared" si="0"/>
      </c>
      <c r="K18" s="69">
        <f aca="true" t="shared" si="1" ref="K18:K52">IF(G18&lt;&gt;"","M","")</f>
      </c>
      <c r="L18" s="67" t="s">
        <v>1816</v>
      </c>
      <c r="M18" s="73"/>
      <c r="O18" s="40"/>
    </row>
    <row r="19" spans="1:15" ht="12.75">
      <c r="A19" s="124"/>
      <c r="B19" s="125" t="s">
        <v>1166</v>
      </c>
      <c r="C19" s="126"/>
      <c r="D19" s="127"/>
      <c r="E19" s="127"/>
      <c r="F19" s="128" t="s">
        <v>1167</v>
      </c>
      <c r="G19" s="129"/>
      <c r="H19" s="130"/>
      <c r="I19" s="115"/>
      <c r="J19" s="97">
        <f t="shared" si="0"/>
      </c>
      <c r="K19" s="69">
        <f t="shared" si="1"/>
      </c>
      <c r="L19" s="67" t="s">
        <v>1816</v>
      </c>
      <c r="M19" s="73"/>
      <c r="O19" s="41"/>
    </row>
    <row r="20" spans="1:15" ht="12.75">
      <c r="A20" s="132">
        <v>1</v>
      </c>
      <c r="B20" s="125" t="s">
        <v>1166</v>
      </c>
      <c r="C20" s="126" t="s">
        <v>1168</v>
      </c>
      <c r="D20" s="133" t="s">
        <v>1169</v>
      </c>
      <c r="E20" s="133"/>
      <c r="F20" s="134" t="s">
        <v>1170</v>
      </c>
      <c r="G20" s="135" t="s">
        <v>1171</v>
      </c>
      <c r="H20" s="136">
        <v>200</v>
      </c>
      <c r="I20" s="185"/>
      <c r="J20" s="97">
        <f t="shared" si="0"/>
        <v>0</v>
      </c>
      <c r="K20" s="69" t="str">
        <f t="shared" si="1"/>
        <v>M</v>
      </c>
      <c r="L20" s="67" t="s">
        <v>1815</v>
      </c>
      <c r="M20" s="73"/>
      <c r="O20" s="40"/>
    </row>
    <row r="21" spans="1:13" ht="12.75">
      <c r="A21" s="132">
        <v>2</v>
      </c>
      <c r="B21" s="125" t="s">
        <v>1166</v>
      </c>
      <c r="C21" s="126" t="s">
        <v>1168</v>
      </c>
      <c r="D21" s="133" t="s">
        <v>1172</v>
      </c>
      <c r="E21" s="133"/>
      <c r="F21" s="134" t="s">
        <v>1173</v>
      </c>
      <c r="G21" s="135" t="s">
        <v>1171</v>
      </c>
      <c r="H21" s="136">
        <v>350</v>
      </c>
      <c r="I21" s="185"/>
      <c r="J21" s="97">
        <f t="shared" si="0"/>
        <v>0</v>
      </c>
      <c r="K21" s="69" t="str">
        <f t="shared" si="1"/>
        <v>M</v>
      </c>
      <c r="L21" s="67" t="s">
        <v>1815</v>
      </c>
      <c r="M21" s="73"/>
    </row>
    <row r="22" spans="1:13" ht="12.75">
      <c r="A22" s="132">
        <v>3</v>
      </c>
      <c r="B22" s="125" t="s">
        <v>1166</v>
      </c>
      <c r="C22" s="126" t="s">
        <v>1168</v>
      </c>
      <c r="D22" s="133" t="s">
        <v>1174</v>
      </c>
      <c r="E22" s="133"/>
      <c r="F22" s="134" t="s">
        <v>1175</v>
      </c>
      <c r="G22" s="135" t="s">
        <v>1171</v>
      </c>
      <c r="H22" s="136">
        <v>350</v>
      </c>
      <c r="I22" s="185"/>
      <c r="J22" s="97">
        <f t="shared" si="0"/>
        <v>0</v>
      </c>
      <c r="K22" s="69" t="str">
        <f t="shared" si="1"/>
        <v>M</v>
      </c>
      <c r="L22" s="67" t="s">
        <v>1815</v>
      </c>
      <c r="M22" s="73"/>
    </row>
    <row r="23" spans="1:13" ht="12.75">
      <c r="A23" s="132">
        <v>4</v>
      </c>
      <c r="B23" s="125" t="s">
        <v>1166</v>
      </c>
      <c r="C23" s="126" t="s">
        <v>1168</v>
      </c>
      <c r="D23" s="133" t="s">
        <v>1176</v>
      </c>
      <c r="E23" s="133"/>
      <c r="F23" s="134" t="s">
        <v>1177</v>
      </c>
      <c r="G23" s="135" t="s">
        <v>1171</v>
      </c>
      <c r="H23" s="136">
        <v>300</v>
      </c>
      <c r="I23" s="185"/>
      <c r="J23" s="97">
        <f t="shared" si="0"/>
        <v>0</v>
      </c>
      <c r="K23" s="69" t="str">
        <f t="shared" si="1"/>
        <v>M</v>
      </c>
      <c r="L23" s="67" t="s">
        <v>1815</v>
      </c>
      <c r="M23" s="73"/>
    </row>
    <row r="24" spans="1:15" ht="12.75">
      <c r="A24" s="124"/>
      <c r="B24" s="125" t="s">
        <v>1178</v>
      </c>
      <c r="C24" s="126"/>
      <c r="D24" s="127"/>
      <c r="E24" s="127"/>
      <c r="F24" s="128" t="s">
        <v>1179</v>
      </c>
      <c r="G24" s="129"/>
      <c r="H24" s="130"/>
      <c r="I24" s="186"/>
      <c r="J24" s="97">
        <f t="shared" si="0"/>
      </c>
      <c r="K24" s="69">
        <f t="shared" si="1"/>
      </c>
      <c r="L24" s="67" t="s">
        <v>1816</v>
      </c>
      <c r="M24" s="73"/>
      <c r="O24" s="40"/>
    </row>
    <row r="25" spans="1:15" ht="12.75">
      <c r="A25" s="124"/>
      <c r="B25" s="125" t="s">
        <v>1180</v>
      </c>
      <c r="C25" s="126"/>
      <c r="D25" s="127"/>
      <c r="E25" s="127"/>
      <c r="F25" s="128" t="s">
        <v>1181</v>
      </c>
      <c r="G25" s="129"/>
      <c r="H25" s="130"/>
      <c r="I25" s="186"/>
      <c r="J25" s="97">
        <f t="shared" si="0"/>
      </c>
      <c r="K25" s="69">
        <f t="shared" si="1"/>
      </c>
      <c r="L25" s="67" t="s">
        <v>1816</v>
      </c>
      <c r="M25" s="73"/>
      <c r="O25" s="41"/>
    </row>
    <row r="26" spans="1:15" ht="12.75">
      <c r="A26" s="132">
        <v>5</v>
      </c>
      <c r="B26" s="125" t="s">
        <v>1180</v>
      </c>
      <c r="C26" s="126" t="s">
        <v>1168</v>
      </c>
      <c r="D26" s="133" t="s">
        <v>1172</v>
      </c>
      <c r="E26" s="133"/>
      <c r="F26" s="134" t="s">
        <v>1182</v>
      </c>
      <c r="G26" s="135" t="s">
        <v>1171</v>
      </c>
      <c r="H26" s="136">
        <v>20</v>
      </c>
      <c r="I26" s="185"/>
      <c r="J26" s="97">
        <f t="shared" si="0"/>
        <v>0</v>
      </c>
      <c r="K26" s="69" t="str">
        <f t="shared" si="1"/>
        <v>M</v>
      </c>
      <c r="L26" s="67" t="s">
        <v>1815</v>
      </c>
      <c r="M26" s="73"/>
      <c r="O26" s="40"/>
    </row>
    <row r="27" spans="1:13" ht="12.75">
      <c r="A27" s="132"/>
      <c r="B27" s="125" t="s">
        <v>1180</v>
      </c>
      <c r="C27" s="126" t="s">
        <v>1168</v>
      </c>
      <c r="D27" s="133" t="s">
        <v>1174</v>
      </c>
      <c r="E27" s="133"/>
      <c r="F27" s="134" t="s">
        <v>1183</v>
      </c>
      <c r="G27" s="135"/>
      <c r="H27" s="136"/>
      <c r="I27" s="185"/>
      <c r="J27" s="97">
        <f t="shared" si="0"/>
      </c>
      <c r="K27" s="69">
        <f t="shared" si="1"/>
      </c>
      <c r="L27" s="67" t="s">
        <v>1816</v>
      </c>
      <c r="M27" s="73"/>
    </row>
    <row r="28" spans="1:13" ht="12.75">
      <c r="A28" s="132">
        <v>6</v>
      </c>
      <c r="B28" s="125" t="s">
        <v>1180</v>
      </c>
      <c r="C28" s="126" t="s">
        <v>1168</v>
      </c>
      <c r="D28" s="133" t="s">
        <v>1184</v>
      </c>
      <c r="E28" s="133"/>
      <c r="F28" s="134" t="s">
        <v>1185</v>
      </c>
      <c r="G28" s="135" t="s">
        <v>1171</v>
      </c>
      <c r="H28" s="136">
        <v>20</v>
      </c>
      <c r="I28" s="185"/>
      <c r="J28" s="97">
        <f t="shared" si="0"/>
        <v>0</v>
      </c>
      <c r="K28" s="69" t="str">
        <f t="shared" si="1"/>
        <v>M</v>
      </c>
      <c r="L28" s="67" t="s">
        <v>1815</v>
      </c>
      <c r="M28" s="73"/>
    </row>
    <row r="29" spans="1:13" ht="12.75">
      <c r="A29" s="132">
        <v>7</v>
      </c>
      <c r="B29" s="125" t="s">
        <v>1180</v>
      </c>
      <c r="C29" s="126" t="s">
        <v>1168</v>
      </c>
      <c r="D29" s="133" t="s">
        <v>1186</v>
      </c>
      <c r="E29" s="133"/>
      <c r="F29" s="134" t="s">
        <v>1187</v>
      </c>
      <c r="G29" s="135" t="s">
        <v>1171</v>
      </c>
      <c r="H29" s="136">
        <v>20</v>
      </c>
      <c r="I29" s="185"/>
      <c r="J29" s="97">
        <f t="shared" si="0"/>
        <v>0</v>
      </c>
      <c r="K29" s="69" t="str">
        <f t="shared" si="1"/>
        <v>M</v>
      </c>
      <c r="L29" s="67" t="s">
        <v>1815</v>
      </c>
      <c r="M29" s="73"/>
    </row>
    <row r="30" spans="1:15" ht="12.75">
      <c r="A30" s="132">
        <v>8</v>
      </c>
      <c r="B30" s="125" t="s">
        <v>1180</v>
      </c>
      <c r="C30" s="126" t="s">
        <v>1168</v>
      </c>
      <c r="D30" s="133" t="s">
        <v>1188</v>
      </c>
      <c r="E30" s="133"/>
      <c r="F30" s="134" t="s">
        <v>1189</v>
      </c>
      <c r="G30" s="135" t="s">
        <v>1171</v>
      </c>
      <c r="H30" s="136">
        <v>10</v>
      </c>
      <c r="I30" s="185"/>
      <c r="J30" s="97">
        <f t="shared" si="0"/>
        <v>0</v>
      </c>
      <c r="K30" s="69" t="str">
        <f t="shared" si="1"/>
        <v>M</v>
      </c>
      <c r="L30" s="67" t="s">
        <v>1815</v>
      </c>
      <c r="M30" s="73"/>
      <c r="O30" s="40"/>
    </row>
    <row r="31" spans="1:15" ht="12.75">
      <c r="A31" s="132"/>
      <c r="B31" s="125" t="s">
        <v>1180</v>
      </c>
      <c r="C31" s="126" t="s">
        <v>1168</v>
      </c>
      <c r="D31" s="133" t="s">
        <v>1176</v>
      </c>
      <c r="E31" s="133"/>
      <c r="F31" s="134" t="s">
        <v>1183</v>
      </c>
      <c r="G31" s="135"/>
      <c r="H31" s="136"/>
      <c r="I31" s="185"/>
      <c r="J31" s="97">
        <f t="shared" si="0"/>
      </c>
      <c r="K31" s="69">
        <f t="shared" si="1"/>
      </c>
      <c r="L31" s="67" t="s">
        <v>1816</v>
      </c>
      <c r="M31" s="73"/>
      <c r="O31" s="41"/>
    </row>
    <row r="32" spans="1:15" ht="12.75">
      <c r="A32" s="132">
        <v>9</v>
      </c>
      <c r="B32" s="125" t="s">
        <v>1180</v>
      </c>
      <c r="C32" s="126" t="s">
        <v>1168</v>
      </c>
      <c r="D32" s="133" t="s">
        <v>1190</v>
      </c>
      <c r="E32" s="133"/>
      <c r="F32" s="134" t="s">
        <v>1191</v>
      </c>
      <c r="G32" s="135" t="s">
        <v>1171</v>
      </c>
      <c r="H32" s="136">
        <v>10</v>
      </c>
      <c r="I32" s="185"/>
      <c r="J32" s="97">
        <f t="shared" si="0"/>
        <v>0</v>
      </c>
      <c r="K32" s="69" t="str">
        <f t="shared" si="1"/>
        <v>M</v>
      </c>
      <c r="L32" s="67" t="s">
        <v>1815</v>
      </c>
      <c r="M32" s="73"/>
      <c r="O32" s="40"/>
    </row>
    <row r="33" spans="1:13" ht="12.75">
      <c r="A33" s="124"/>
      <c r="B33" s="125" t="s">
        <v>1192</v>
      </c>
      <c r="C33" s="126"/>
      <c r="D33" s="127"/>
      <c r="E33" s="127"/>
      <c r="F33" s="128" t="s">
        <v>1193</v>
      </c>
      <c r="G33" s="129"/>
      <c r="H33" s="130"/>
      <c r="I33" s="186"/>
      <c r="J33" s="97">
        <f t="shared" si="0"/>
      </c>
      <c r="K33" s="69">
        <f t="shared" si="1"/>
      </c>
      <c r="L33" s="67" t="s">
        <v>1816</v>
      </c>
      <c r="M33" s="73"/>
    </row>
    <row r="34" spans="1:13" ht="12.75">
      <c r="A34" s="132"/>
      <c r="B34" s="125" t="s">
        <v>1192</v>
      </c>
      <c r="C34" s="126" t="s">
        <v>1168</v>
      </c>
      <c r="D34" s="133" t="s">
        <v>1169</v>
      </c>
      <c r="E34" s="133"/>
      <c r="F34" s="134" t="s">
        <v>1194</v>
      </c>
      <c r="G34" s="135"/>
      <c r="H34" s="136"/>
      <c r="I34" s="186"/>
      <c r="J34" s="97">
        <f t="shared" si="0"/>
      </c>
      <c r="K34" s="69">
        <f t="shared" si="1"/>
      </c>
      <c r="L34" s="67" t="s">
        <v>1816</v>
      </c>
      <c r="M34" s="73"/>
    </row>
    <row r="35" spans="1:13" ht="12.75">
      <c r="A35" s="132">
        <v>10</v>
      </c>
      <c r="B35" s="125" t="s">
        <v>1192</v>
      </c>
      <c r="C35" s="126" t="s">
        <v>1168</v>
      </c>
      <c r="D35" s="133" t="s">
        <v>1195</v>
      </c>
      <c r="E35" s="133"/>
      <c r="F35" s="134" t="s">
        <v>1196</v>
      </c>
      <c r="G35" s="135" t="s">
        <v>1171</v>
      </c>
      <c r="H35" s="136">
        <v>20</v>
      </c>
      <c r="I35" s="185"/>
      <c r="J35" s="97">
        <f t="shared" si="0"/>
        <v>0</v>
      </c>
      <c r="K35" s="69" t="str">
        <f t="shared" si="1"/>
        <v>M</v>
      </c>
      <c r="L35" s="67" t="s">
        <v>1815</v>
      </c>
      <c r="M35" s="73"/>
    </row>
    <row r="36" spans="1:15" ht="12.75">
      <c r="A36" s="132"/>
      <c r="B36" s="125" t="s">
        <v>1192</v>
      </c>
      <c r="C36" s="126" t="s">
        <v>1168</v>
      </c>
      <c r="D36" s="133" t="s">
        <v>1172</v>
      </c>
      <c r="E36" s="133"/>
      <c r="F36" s="134" t="s">
        <v>1197</v>
      </c>
      <c r="G36" s="135"/>
      <c r="H36" s="136"/>
      <c r="I36" s="185"/>
      <c r="J36" s="97">
        <f t="shared" si="0"/>
      </c>
      <c r="K36" s="69">
        <f t="shared" si="1"/>
      </c>
      <c r="L36" s="67" t="s">
        <v>1816</v>
      </c>
      <c r="M36" s="73"/>
      <c r="O36" s="40"/>
    </row>
    <row r="37" spans="1:15" ht="12.75">
      <c r="A37" s="132">
        <v>11</v>
      </c>
      <c r="B37" s="125" t="s">
        <v>1192</v>
      </c>
      <c r="C37" s="126" t="s">
        <v>1168</v>
      </c>
      <c r="D37" s="133" t="s">
        <v>1198</v>
      </c>
      <c r="E37" s="133"/>
      <c r="F37" s="134" t="s">
        <v>1199</v>
      </c>
      <c r="G37" s="135" t="s">
        <v>1171</v>
      </c>
      <c r="H37" s="136">
        <v>20</v>
      </c>
      <c r="I37" s="185"/>
      <c r="J37" s="97">
        <f t="shared" si="0"/>
        <v>0</v>
      </c>
      <c r="K37" s="69" t="str">
        <f t="shared" si="1"/>
        <v>M</v>
      </c>
      <c r="L37" s="67" t="s">
        <v>1815</v>
      </c>
      <c r="M37" s="73"/>
      <c r="O37" s="41"/>
    </row>
    <row r="38" spans="1:15" ht="12.75">
      <c r="A38" s="124"/>
      <c r="B38" s="125" t="s">
        <v>1200</v>
      </c>
      <c r="C38" s="126"/>
      <c r="D38" s="127"/>
      <c r="E38" s="127"/>
      <c r="F38" s="128" t="s">
        <v>1201</v>
      </c>
      <c r="G38" s="129"/>
      <c r="H38" s="130"/>
      <c r="I38" s="186"/>
      <c r="J38" s="97">
        <f t="shared" si="0"/>
      </c>
      <c r="K38" s="69">
        <f t="shared" si="1"/>
      </c>
      <c r="L38" s="67" t="s">
        <v>1816</v>
      </c>
      <c r="M38" s="73"/>
      <c r="O38" s="40"/>
    </row>
    <row r="39" spans="1:13" ht="12.75">
      <c r="A39" s="132">
        <v>12</v>
      </c>
      <c r="B39" s="125" t="s">
        <v>1200</v>
      </c>
      <c r="C39" s="126" t="s">
        <v>1168</v>
      </c>
      <c r="D39" s="133" t="s">
        <v>1172</v>
      </c>
      <c r="E39" s="133"/>
      <c r="F39" s="134" t="s">
        <v>1202</v>
      </c>
      <c r="G39" s="135" t="s">
        <v>1171</v>
      </c>
      <c r="H39" s="136">
        <v>100</v>
      </c>
      <c r="I39" s="185"/>
      <c r="J39" s="97">
        <f t="shared" si="0"/>
        <v>0</v>
      </c>
      <c r="K39" s="69" t="str">
        <f t="shared" si="1"/>
        <v>M</v>
      </c>
      <c r="L39" s="67" t="s">
        <v>1815</v>
      </c>
      <c r="M39" s="73"/>
    </row>
    <row r="40" spans="1:13" ht="12.75">
      <c r="A40" s="132"/>
      <c r="B40" s="125" t="s">
        <v>1200</v>
      </c>
      <c r="C40" s="126" t="s">
        <v>1168</v>
      </c>
      <c r="D40" s="133" t="s">
        <v>1203</v>
      </c>
      <c r="E40" s="133"/>
      <c r="F40" s="134" t="s">
        <v>1204</v>
      </c>
      <c r="G40" s="135"/>
      <c r="H40" s="136"/>
      <c r="I40" s="185"/>
      <c r="J40" s="97">
        <f t="shared" si="0"/>
      </c>
      <c r="K40" s="69">
        <f t="shared" si="1"/>
      </c>
      <c r="L40" s="67" t="s">
        <v>1816</v>
      </c>
      <c r="M40" s="73"/>
    </row>
    <row r="41" spans="1:15" ht="12.75">
      <c r="A41" s="132">
        <v>13</v>
      </c>
      <c r="B41" s="125" t="s">
        <v>1200</v>
      </c>
      <c r="C41" s="126" t="s">
        <v>1168</v>
      </c>
      <c r="D41" s="133" t="s">
        <v>1205</v>
      </c>
      <c r="E41" s="133"/>
      <c r="F41" s="134" t="s">
        <v>1206</v>
      </c>
      <c r="G41" s="135" t="s">
        <v>1171</v>
      </c>
      <c r="H41" s="136">
        <v>100</v>
      </c>
      <c r="I41" s="185"/>
      <c r="J41" s="97">
        <f t="shared" si="0"/>
        <v>0</v>
      </c>
      <c r="K41" s="69" t="str">
        <f t="shared" si="1"/>
        <v>M</v>
      </c>
      <c r="L41" s="67" t="s">
        <v>1815</v>
      </c>
      <c r="M41" s="73"/>
      <c r="O41" s="40"/>
    </row>
    <row r="42" spans="1:15" ht="12.75">
      <c r="A42" s="124"/>
      <c r="B42" s="125" t="s">
        <v>1207</v>
      </c>
      <c r="C42" s="126"/>
      <c r="D42" s="127"/>
      <c r="E42" s="127"/>
      <c r="F42" s="128" t="s">
        <v>1208</v>
      </c>
      <c r="G42" s="129"/>
      <c r="H42" s="130"/>
      <c r="I42" s="186"/>
      <c r="J42" s="97">
        <f t="shared" si="0"/>
      </c>
      <c r="K42" s="69">
        <f t="shared" si="1"/>
      </c>
      <c r="L42" s="67" t="s">
        <v>1816</v>
      </c>
      <c r="M42" s="73"/>
      <c r="O42" s="41"/>
    </row>
    <row r="43" spans="1:15" ht="12.75">
      <c r="A43" s="124"/>
      <c r="B43" s="125" t="s">
        <v>1209</v>
      </c>
      <c r="C43" s="126"/>
      <c r="D43" s="127"/>
      <c r="E43" s="127"/>
      <c r="F43" s="128" t="s">
        <v>1210</v>
      </c>
      <c r="G43" s="129"/>
      <c r="H43" s="130"/>
      <c r="I43" s="186"/>
      <c r="J43" s="97">
        <f t="shared" si="0"/>
      </c>
      <c r="K43" s="69">
        <f t="shared" si="1"/>
      </c>
      <c r="L43" s="67" t="s">
        <v>1816</v>
      </c>
      <c r="M43" s="73"/>
      <c r="O43" s="40"/>
    </row>
    <row r="44" spans="1:13" ht="12.75">
      <c r="A44" s="132">
        <v>14</v>
      </c>
      <c r="B44" s="125" t="s">
        <v>1209</v>
      </c>
      <c r="C44" s="126" t="s">
        <v>1168</v>
      </c>
      <c r="D44" s="133" t="s">
        <v>1211</v>
      </c>
      <c r="E44" s="133"/>
      <c r="F44" s="134" t="s">
        <v>1212</v>
      </c>
      <c r="G44" s="135" t="s">
        <v>1213</v>
      </c>
      <c r="H44" s="136">
        <v>500</v>
      </c>
      <c r="I44" s="185"/>
      <c r="J44" s="97">
        <f t="shared" si="0"/>
        <v>0</v>
      </c>
      <c r="K44" s="69" t="str">
        <f t="shared" si="1"/>
        <v>M</v>
      </c>
      <c r="L44" s="67" t="s">
        <v>1815</v>
      </c>
      <c r="M44" s="73"/>
    </row>
    <row r="45" spans="1:13" ht="12.75">
      <c r="A45" s="132">
        <v>15</v>
      </c>
      <c r="B45" s="125" t="s">
        <v>1209</v>
      </c>
      <c r="C45" s="126" t="s">
        <v>1168</v>
      </c>
      <c r="D45" s="133" t="s">
        <v>1214</v>
      </c>
      <c r="E45" s="133"/>
      <c r="F45" s="134" t="s">
        <v>1215</v>
      </c>
      <c r="G45" s="135" t="s">
        <v>1213</v>
      </c>
      <c r="H45" s="136">
        <v>500</v>
      </c>
      <c r="I45" s="185"/>
      <c r="J45" s="97">
        <f t="shared" si="0"/>
        <v>0</v>
      </c>
      <c r="K45" s="69" t="str">
        <f t="shared" si="1"/>
        <v>M</v>
      </c>
      <c r="L45" s="67" t="s">
        <v>1815</v>
      </c>
      <c r="M45" s="73"/>
    </row>
    <row r="46" spans="1:13" ht="12.75">
      <c r="A46" s="132">
        <v>16</v>
      </c>
      <c r="B46" s="125" t="s">
        <v>1209</v>
      </c>
      <c r="C46" s="126" t="s">
        <v>1168</v>
      </c>
      <c r="D46" s="133" t="s">
        <v>1216</v>
      </c>
      <c r="E46" s="133"/>
      <c r="F46" s="134" t="s">
        <v>1217</v>
      </c>
      <c r="G46" s="135" t="s">
        <v>1213</v>
      </c>
      <c r="H46" s="136">
        <v>500</v>
      </c>
      <c r="I46" s="185"/>
      <c r="J46" s="97">
        <f t="shared" si="0"/>
        <v>0</v>
      </c>
      <c r="K46" s="69" t="str">
        <f t="shared" si="1"/>
        <v>M</v>
      </c>
      <c r="L46" s="67" t="s">
        <v>1815</v>
      </c>
      <c r="M46" s="73"/>
    </row>
    <row r="47" spans="1:15" ht="12.75">
      <c r="A47" s="124"/>
      <c r="B47" s="125" t="s">
        <v>1218</v>
      </c>
      <c r="C47" s="126"/>
      <c r="D47" s="127"/>
      <c r="E47" s="127"/>
      <c r="F47" s="128" t="s">
        <v>1219</v>
      </c>
      <c r="G47" s="129"/>
      <c r="H47" s="130"/>
      <c r="I47" s="186"/>
      <c r="J47" s="97">
        <f t="shared" si="0"/>
      </c>
      <c r="K47" s="69">
        <f t="shared" si="1"/>
      </c>
      <c r="L47" s="67" t="s">
        <v>1816</v>
      </c>
      <c r="M47" s="73"/>
      <c r="O47" s="40"/>
    </row>
    <row r="48" spans="1:15" ht="12.75">
      <c r="A48" s="132"/>
      <c r="B48" s="125" t="s">
        <v>1218</v>
      </c>
      <c r="C48" s="126" t="s">
        <v>1168</v>
      </c>
      <c r="D48" s="133" t="s">
        <v>1211</v>
      </c>
      <c r="E48" s="133"/>
      <c r="F48" s="134" t="s">
        <v>1220</v>
      </c>
      <c r="G48" s="135"/>
      <c r="H48" s="136"/>
      <c r="I48" s="186"/>
      <c r="J48" s="97">
        <f t="shared" si="0"/>
      </c>
      <c r="K48" s="69">
        <f t="shared" si="1"/>
      </c>
      <c r="L48" s="67" t="s">
        <v>1816</v>
      </c>
      <c r="M48" s="73"/>
      <c r="O48" s="41"/>
    </row>
    <row r="49" spans="1:15" ht="12.75">
      <c r="A49" s="132">
        <v>17</v>
      </c>
      <c r="B49" s="125" t="s">
        <v>1218</v>
      </c>
      <c r="C49" s="126" t="s">
        <v>1168</v>
      </c>
      <c r="D49" s="133" t="s">
        <v>1221</v>
      </c>
      <c r="E49" s="133"/>
      <c r="F49" s="134" t="s">
        <v>1222</v>
      </c>
      <c r="G49" s="135" t="s">
        <v>1223</v>
      </c>
      <c r="H49" s="136">
        <v>100</v>
      </c>
      <c r="I49" s="185"/>
      <c r="J49" s="97">
        <f t="shared" si="0"/>
        <v>0</v>
      </c>
      <c r="K49" s="69" t="str">
        <f t="shared" si="1"/>
        <v>M</v>
      </c>
      <c r="L49" s="67" t="s">
        <v>1815</v>
      </c>
      <c r="M49" s="73"/>
      <c r="O49" s="40"/>
    </row>
    <row r="50" spans="1:13" ht="12.75">
      <c r="A50" s="132"/>
      <c r="B50" s="125" t="s">
        <v>1218</v>
      </c>
      <c r="C50" s="126" t="s">
        <v>1168</v>
      </c>
      <c r="D50" s="133" t="s">
        <v>1216</v>
      </c>
      <c r="E50" s="133"/>
      <c r="F50" s="134" t="s">
        <v>1224</v>
      </c>
      <c r="G50" s="135"/>
      <c r="H50" s="136"/>
      <c r="I50" s="185"/>
      <c r="J50" s="97">
        <f t="shared" si="0"/>
      </c>
      <c r="K50" s="69">
        <f t="shared" si="1"/>
      </c>
      <c r="L50" s="67" t="s">
        <v>1816</v>
      </c>
      <c r="M50" s="73"/>
    </row>
    <row r="51" spans="1:13" ht="12.75">
      <c r="A51" s="132">
        <v>18</v>
      </c>
      <c r="B51" s="125" t="s">
        <v>1218</v>
      </c>
      <c r="C51" s="126" t="s">
        <v>1168</v>
      </c>
      <c r="D51" s="133" t="s">
        <v>1225</v>
      </c>
      <c r="E51" s="133"/>
      <c r="F51" s="134" t="s">
        <v>1226</v>
      </c>
      <c r="G51" s="135" t="s">
        <v>1223</v>
      </c>
      <c r="H51" s="136">
        <v>100</v>
      </c>
      <c r="I51" s="185"/>
      <c r="J51" s="97">
        <f t="shared" si="0"/>
        <v>0</v>
      </c>
      <c r="K51" s="69" t="str">
        <f t="shared" si="1"/>
        <v>M</v>
      </c>
      <c r="L51" s="67" t="s">
        <v>1815</v>
      </c>
      <c r="M51" s="73"/>
    </row>
    <row r="52" spans="1:13" ht="12.75">
      <c r="A52" s="124"/>
      <c r="B52" s="125" t="s">
        <v>1227</v>
      </c>
      <c r="C52" s="126"/>
      <c r="D52" s="127"/>
      <c r="E52" s="127"/>
      <c r="F52" s="128" t="s">
        <v>1228</v>
      </c>
      <c r="G52" s="129"/>
      <c r="H52" s="130"/>
      <c r="I52" s="186"/>
      <c r="J52" s="97">
        <f t="shared" si="0"/>
      </c>
      <c r="K52" s="69">
        <f t="shared" si="1"/>
      </c>
      <c r="L52" s="67" t="s">
        <v>1816</v>
      </c>
      <c r="M52" s="73"/>
    </row>
    <row r="53" spans="1:13" ht="12.75">
      <c r="A53" s="132"/>
      <c r="B53" s="125" t="s">
        <v>1227</v>
      </c>
      <c r="C53" s="126" t="s">
        <v>1168</v>
      </c>
      <c r="D53" s="133" t="s">
        <v>1169</v>
      </c>
      <c r="E53" s="133"/>
      <c r="F53" s="134" t="s">
        <v>1229</v>
      </c>
      <c r="G53" s="135"/>
      <c r="H53" s="136"/>
      <c r="I53" s="186"/>
      <c r="J53" s="97">
        <f t="shared" si="0"/>
      </c>
      <c r="K53" s="69">
        <f aca="true" t="shared" si="2" ref="K53:K116">IF(G53&lt;&gt;"","M","")</f>
      </c>
      <c r="L53" s="67" t="s">
        <v>1816</v>
      </c>
      <c r="M53" s="73"/>
    </row>
    <row r="54" spans="1:13" ht="12.75">
      <c r="A54" s="132">
        <v>19</v>
      </c>
      <c r="B54" s="125" t="s">
        <v>1227</v>
      </c>
      <c r="C54" s="126" t="s">
        <v>1168</v>
      </c>
      <c r="D54" s="133" t="s">
        <v>1195</v>
      </c>
      <c r="E54" s="133"/>
      <c r="F54" s="134" t="s">
        <v>1230</v>
      </c>
      <c r="G54" s="135" t="s">
        <v>1231</v>
      </c>
      <c r="H54" s="136">
        <v>100</v>
      </c>
      <c r="I54" s="185"/>
      <c r="J54" s="97">
        <f t="shared" si="0"/>
        <v>0</v>
      </c>
      <c r="K54" s="69" t="str">
        <f t="shared" si="2"/>
        <v>M</v>
      </c>
      <c r="L54" s="67" t="s">
        <v>1815</v>
      </c>
      <c r="M54" s="73"/>
    </row>
    <row r="55" spans="1:13" ht="12.75">
      <c r="A55" s="124"/>
      <c r="B55" s="125" t="s">
        <v>1232</v>
      </c>
      <c r="C55" s="126"/>
      <c r="D55" s="127"/>
      <c r="E55" s="127"/>
      <c r="F55" s="128" t="s">
        <v>1233</v>
      </c>
      <c r="G55" s="129"/>
      <c r="H55" s="130"/>
      <c r="I55" s="186"/>
      <c r="J55" s="97">
        <f t="shared" si="0"/>
      </c>
      <c r="K55" s="69">
        <f t="shared" si="2"/>
      </c>
      <c r="L55" s="67" t="s">
        <v>1816</v>
      </c>
      <c r="M55" s="73"/>
    </row>
    <row r="56" spans="1:13" ht="12.75">
      <c r="A56" s="132">
        <v>20</v>
      </c>
      <c r="B56" s="125" t="s">
        <v>1232</v>
      </c>
      <c r="C56" s="126" t="s">
        <v>1168</v>
      </c>
      <c r="D56" s="133" t="s">
        <v>1174</v>
      </c>
      <c r="E56" s="133"/>
      <c r="F56" s="134" t="s">
        <v>1234</v>
      </c>
      <c r="G56" s="135" t="s">
        <v>1235</v>
      </c>
      <c r="H56" s="136">
        <v>3</v>
      </c>
      <c r="I56" s="185"/>
      <c r="J56" s="97">
        <f t="shared" si="0"/>
        <v>0</v>
      </c>
      <c r="K56" s="69" t="str">
        <f t="shared" si="2"/>
        <v>M</v>
      </c>
      <c r="L56" s="67" t="s">
        <v>1815</v>
      </c>
      <c r="M56" s="73"/>
    </row>
    <row r="57" spans="1:13" ht="12.75">
      <c r="A57" s="132">
        <v>21</v>
      </c>
      <c r="B57" s="125" t="s">
        <v>1232</v>
      </c>
      <c r="C57" s="126" t="s">
        <v>1168</v>
      </c>
      <c r="D57" s="133" t="s">
        <v>1236</v>
      </c>
      <c r="E57" s="133"/>
      <c r="F57" s="134" t="s">
        <v>1237</v>
      </c>
      <c r="G57" s="135" t="s">
        <v>1235</v>
      </c>
      <c r="H57" s="136">
        <v>2</v>
      </c>
      <c r="I57" s="185"/>
      <c r="J57" s="97">
        <f t="shared" si="0"/>
        <v>0</v>
      </c>
      <c r="K57" s="69" t="str">
        <f t="shared" si="2"/>
        <v>M</v>
      </c>
      <c r="L57" s="67" t="s">
        <v>1815</v>
      </c>
      <c r="M57" s="73"/>
    </row>
    <row r="58" spans="1:13" ht="12.75">
      <c r="A58" s="124"/>
      <c r="B58" s="125" t="s">
        <v>1238</v>
      </c>
      <c r="C58" s="126"/>
      <c r="D58" s="127"/>
      <c r="E58" s="127"/>
      <c r="F58" s="128" t="s">
        <v>1239</v>
      </c>
      <c r="G58" s="129"/>
      <c r="H58" s="130"/>
      <c r="I58" s="186"/>
      <c r="J58" s="97">
        <f t="shared" si="0"/>
      </c>
      <c r="K58" s="69">
        <f t="shared" si="2"/>
      </c>
      <c r="L58" s="67" t="s">
        <v>1816</v>
      </c>
      <c r="M58" s="73"/>
    </row>
    <row r="59" spans="1:13" ht="12.75">
      <c r="A59" s="124"/>
      <c r="B59" s="125" t="s">
        <v>1240</v>
      </c>
      <c r="C59" s="126"/>
      <c r="D59" s="127"/>
      <c r="E59" s="127"/>
      <c r="F59" s="128" t="s">
        <v>1241</v>
      </c>
      <c r="G59" s="129"/>
      <c r="H59" s="130"/>
      <c r="I59" s="186"/>
      <c r="J59" s="97">
        <f t="shared" si="0"/>
      </c>
      <c r="K59" s="69">
        <f t="shared" si="2"/>
      </c>
      <c r="L59" s="67" t="s">
        <v>1816</v>
      </c>
      <c r="M59" s="73"/>
    </row>
    <row r="60" spans="1:13" ht="12.75">
      <c r="A60" s="132"/>
      <c r="B60" s="125" t="s">
        <v>1240</v>
      </c>
      <c r="C60" s="126" t="s">
        <v>1168</v>
      </c>
      <c r="D60" s="133" t="s">
        <v>1174</v>
      </c>
      <c r="E60" s="133"/>
      <c r="F60" s="134" t="s">
        <v>1242</v>
      </c>
      <c r="G60" s="135"/>
      <c r="H60" s="136"/>
      <c r="I60" s="186"/>
      <c r="J60" s="97">
        <f t="shared" si="0"/>
      </c>
      <c r="K60" s="69">
        <f t="shared" si="2"/>
      </c>
      <c r="L60" s="67" t="s">
        <v>1816</v>
      </c>
      <c r="M60" s="73"/>
    </row>
    <row r="61" spans="1:13" ht="22.5">
      <c r="A61" s="132">
        <v>22</v>
      </c>
      <c r="B61" s="125" t="s">
        <v>1240</v>
      </c>
      <c r="C61" s="126" t="s">
        <v>1168</v>
      </c>
      <c r="D61" s="133" t="s">
        <v>1243</v>
      </c>
      <c r="E61" s="133"/>
      <c r="F61" s="134" t="s">
        <v>1244</v>
      </c>
      <c r="G61" s="135" t="s">
        <v>1235</v>
      </c>
      <c r="H61" s="136">
        <v>2</v>
      </c>
      <c r="I61" s="185"/>
      <c r="J61" s="97">
        <f t="shared" si="0"/>
        <v>0</v>
      </c>
      <c r="K61" s="69" t="str">
        <f t="shared" si="2"/>
        <v>M</v>
      </c>
      <c r="L61" s="67" t="s">
        <v>1815</v>
      </c>
      <c r="M61" s="73"/>
    </row>
    <row r="62" spans="1:13" ht="12.75">
      <c r="A62" s="132"/>
      <c r="B62" s="125" t="s">
        <v>1240</v>
      </c>
      <c r="C62" s="126" t="s">
        <v>1168</v>
      </c>
      <c r="D62" s="133" t="s">
        <v>1176</v>
      </c>
      <c r="E62" s="133"/>
      <c r="F62" s="134" t="s">
        <v>1245</v>
      </c>
      <c r="G62" s="135"/>
      <c r="H62" s="136"/>
      <c r="I62" s="185"/>
      <c r="J62" s="97">
        <f t="shared" si="0"/>
      </c>
      <c r="K62" s="69">
        <f t="shared" si="2"/>
      </c>
      <c r="L62" s="67" t="s">
        <v>1816</v>
      </c>
      <c r="M62" s="73"/>
    </row>
    <row r="63" spans="1:13" ht="22.5">
      <c r="A63" s="132">
        <v>23</v>
      </c>
      <c r="B63" s="125" t="s">
        <v>1240</v>
      </c>
      <c r="C63" s="126" t="s">
        <v>1168</v>
      </c>
      <c r="D63" s="133" t="s">
        <v>1246</v>
      </c>
      <c r="E63" s="133"/>
      <c r="F63" s="134" t="s">
        <v>1247</v>
      </c>
      <c r="G63" s="135" t="s">
        <v>1235</v>
      </c>
      <c r="H63" s="136">
        <v>2</v>
      </c>
      <c r="I63" s="185"/>
      <c r="J63" s="97">
        <f t="shared" si="0"/>
        <v>0</v>
      </c>
      <c r="K63" s="69" t="str">
        <f t="shared" si="2"/>
        <v>M</v>
      </c>
      <c r="L63" s="67" t="s">
        <v>1815</v>
      </c>
      <c r="M63" s="73"/>
    </row>
    <row r="64" spans="1:13" ht="12.75">
      <c r="A64" s="124"/>
      <c r="B64" s="125" t="s">
        <v>1248</v>
      </c>
      <c r="C64" s="126"/>
      <c r="D64" s="127"/>
      <c r="E64" s="127"/>
      <c r="F64" s="128" t="s">
        <v>1249</v>
      </c>
      <c r="G64" s="129"/>
      <c r="H64" s="130"/>
      <c r="I64" s="186"/>
      <c r="J64" s="97">
        <f t="shared" si="0"/>
      </c>
      <c r="K64" s="69">
        <f t="shared" si="2"/>
      </c>
      <c r="L64" s="67" t="s">
        <v>1816</v>
      </c>
      <c r="M64" s="73"/>
    </row>
    <row r="65" spans="1:13" ht="12.75">
      <c r="A65" s="132"/>
      <c r="B65" s="125" t="s">
        <v>1248</v>
      </c>
      <c r="C65" s="126" t="s">
        <v>1168</v>
      </c>
      <c r="D65" s="133" t="s">
        <v>1169</v>
      </c>
      <c r="E65" s="133"/>
      <c r="F65" s="134" t="s">
        <v>1250</v>
      </c>
      <c r="G65" s="135"/>
      <c r="H65" s="136"/>
      <c r="I65" s="186"/>
      <c r="J65" s="97">
        <f t="shared" si="0"/>
      </c>
      <c r="K65" s="69">
        <f t="shared" si="2"/>
      </c>
      <c r="L65" s="67" t="s">
        <v>1816</v>
      </c>
      <c r="M65" s="73"/>
    </row>
    <row r="66" spans="1:13" ht="12.75">
      <c r="A66" s="132">
        <v>24</v>
      </c>
      <c r="B66" s="125" t="s">
        <v>1248</v>
      </c>
      <c r="C66" s="126" t="s">
        <v>1168</v>
      </c>
      <c r="D66" s="133" t="s">
        <v>1195</v>
      </c>
      <c r="E66" s="133"/>
      <c r="F66" s="134" t="s">
        <v>1251</v>
      </c>
      <c r="G66" s="135" t="s">
        <v>1235</v>
      </c>
      <c r="H66" s="136">
        <v>2</v>
      </c>
      <c r="I66" s="185"/>
      <c r="J66" s="97">
        <f t="shared" si="0"/>
        <v>0</v>
      </c>
      <c r="K66" s="69" t="str">
        <f t="shared" si="2"/>
        <v>M</v>
      </c>
      <c r="L66" s="67" t="s">
        <v>1815</v>
      </c>
      <c r="M66" s="73"/>
    </row>
    <row r="67" spans="1:13" ht="12.75">
      <c r="A67" s="132">
        <v>25</v>
      </c>
      <c r="B67" s="125" t="s">
        <v>1248</v>
      </c>
      <c r="C67" s="126" t="s">
        <v>1168</v>
      </c>
      <c r="D67" s="133" t="s">
        <v>1252</v>
      </c>
      <c r="E67" s="133"/>
      <c r="F67" s="134" t="s">
        <v>1253</v>
      </c>
      <c r="G67" s="135" t="s">
        <v>1235</v>
      </c>
      <c r="H67" s="136">
        <v>2</v>
      </c>
      <c r="I67" s="185"/>
      <c r="J67" s="97">
        <f t="shared" si="0"/>
        <v>0</v>
      </c>
      <c r="K67" s="69" t="str">
        <f t="shared" si="2"/>
        <v>M</v>
      </c>
      <c r="L67" s="67" t="s">
        <v>1815</v>
      </c>
      <c r="M67" s="73"/>
    </row>
    <row r="68" spans="1:13" ht="12.75">
      <c r="A68" s="137"/>
      <c r="B68" s="138"/>
      <c r="C68" s="138"/>
      <c r="D68" s="137"/>
      <c r="E68" s="137"/>
      <c r="F68" s="139" t="s">
        <v>1254</v>
      </c>
      <c r="G68" s="140"/>
      <c r="H68" s="141"/>
      <c r="I68" s="187"/>
      <c r="J68" s="114">
        <f>SUM(J19:J67)</f>
        <v>0</v>
      </c>
      <c r="K68" s="102">
        <f t="shared" si="2"/>
      </c>
      <c r="L68" s="103" t="s">
        <v>1815</v>
      </c>
      <c r="M68" s="73"/>
    </row>
    <row r="69" spans="1:13" ht="12.75">
      <c r="A69" s="99"/>
      <c r="B69" s="100" t="s">
        <v>1816</v>
      </c>
      <c r="C69" s="100" t="s">
        <v>1816</v>
      </c>
      <c r="D69" s="100" t="s">
        <v>1816</v>
      </c>
      <c r="E69" s="101" t="s">
        <v>1816</v>
      </c>
      <c r="F69" s="110" t="s">
        <v>1822</v>
      </c>
      <c r="G69" s="111" t="s">
        <v>1816</v>
      </c>
      <c r="H69" s="111" t="s">
        <v>1816</v>
      </c>
      <c r="I69" s="188"/>
      <c r="J69" s="111" t="s">
        <v>1816</v>
      </c>
      <c r="K69" s="112"/>
      <c r="L69" s="113" t="s">
        <v>1816</v>
      </c>
      <c r="M69" s="73"/>
    </row>
    <row r="70" spans="1:13" ht="12.75">
      <c r="A70" s="142"/>
      <c r="B70" s="143"/>
      <c r="C70" s="143"/>
      <c r="D70" s="144"/>
      <c r="E70" s="144"/>
      <c r="F70" s="145"/>
      <c r="G70" s="146"/>
      <c r="H70" s="147"/>
      <c r="I70" s="189"/>
      <c r="J70" s="107">
        <f t="shared" si="0"/>
      </c>
      <c r="K70" s="108">
        <f t="shared" si="2"/>
      </c>
      <c r="L70" s="109" t="s">
        <v>1816</v>
      </c>
      <c r="M70" s="73"/>
    </row>
    <row r="71" spans="1:13" ht="12.75">
      <c r="A71" s="124"/>
      <c r="B71" s="125" t="s">
        <v>1255</v>
      </c>
      <c r="C71" s="126"/>
      <c r="D71" s="127"/>
      <c r="E71" s="148" t="s">
        <v>1116</v>
      </c>
      <c r="F71" s="149" t="s">
        <v>1256</v>
      </c>
      <c r="G71" s="150"/>
      <c r="H71" s="151"/>
      <c r="I71" s="190"/>
      <c r="J71" s="104">
        <f t="shared" si="0"/>
      </c>
      <c r="K71" s="105">
        <f t="shared" si="2"/>
      </c>
      <c r="L71" s="106" t="s">
        <v>1816</v>
      </c>
      <c r="M71" s="73"/>
    </row>
    <row r="72" spans="1:13" ht="12.75">
      <c r="A72" s="124"/>
      <c r="B72" s="125" t="s">
        <v>1257</v>
      </c>
      <c r="C72" s="126"/>
      <c r="D72" s="127"/>
      <c r="E72" s="148" t="s">
        <v>1116</v>
      </c>
      <c r="F72" s="128" t="s">
        <v>1258</v>
      </c>
      <c r="G72" s="129"/>
      <c r="H72" s="130"/>
      <c r="I72" s="115"/>
      <c r="J72" s="97">
        <f t="shared" si="0"/>
      </c>
      <c r="K72" s="69">
        <f t="shared" si="2"/>
      </c>
      <c r="L72" s="67" t="s">
        <v>1816</v>
      </c>
      <c r="M72" s="73"/>
    </row>
    <row r="73" spans="1:13" ht="12.75">
      <c r="A73" s="124"/>
      <c r="B73" s="125" t="s">
        <v>1259</v>
      </c>
      <c r="C73" s="126"/>
      <c r="D73" s="127"/>
      <c r="E73" s="148" t="s">
        <v>1116</v>
      </c>
      <c r="F73" s="128" t="s">
        <v>1260</v>
      </c>
      <c r="G73" s="129"/>
      <c r="H73" s="130"/>
      <c r="I73" s="115"/>
      <c r="J73" s="97">
        <f t="shared" si="0"/>
      </c>
      <c r="K73" s="69">
        <f t="shared" si="2"/>
      </c>
      <c r="L73" s="67" t="s">
        <v>1816</v>
      </c>
      <c r="M73" s="73"/>
    </row>
    <row r="74" spans="1:13" ht="12.75">
      <c r="A74" s="132"/>
      <c r="B74" s="125" t="s">
        <v>1259</v>
      </c>
      <c r="C74" s="126" t="s">
        <v>1168</v>
      </c>
      <c r="D74" s="133" t="s">
        <v>1169</v>
      </c>
      <c r="E74" s="148" t="s">
        <v>1116</v>
      </c>
      <c r="F74" s="134" t="s">
        <v>1261</v>
      </c>
      <c r="G74" s="135"/>
      <c r="H74" s="136"/>
      <c r="I74" s="115"/>
      <c r="J74" s="97">
        <f t="shared" si="0"/>
      </c>
      <c r="K74" s="69">
        <f t="shared" si="2"/>
      </c>
      <c r="L74" s="67" t="s">
        <v>1816</v>
      </c>
      <c r="M74" s="73"/>
    </row>
    <row r="75" spans="1:13" ht="12.75">
      <c r="A75" s="132">
        <v>26</v>
      </c>
      <c r="B75" s="125" t="s">
        <v>1259</v>
      </c>
      <c r="C75" s="126" t="s">
        <v>1168</v>
      </c>
      <c r="D75" s="133" t="s">
        <v>1262</v>
      </c>
      <c r="E75" s="148" t="s">
        <v>1116</v>
      </c>
      <c r="F75" s="134" t="s">
        <v>1263</v>
      </c>
      <c r="G75" s="135" t="s">
        <v>1235</v>
      </c>
      <c r="H75" s="136">
        <v>7136.08</v>
      </c>
      <c r="I75" s="185"/>
      <c r="J75" s="97">
        <f t="shared" si="0"/>
        <v>0</v>
      </c>
      <c r="K75" s="69" t="str">
        <f t="shared" si="2"/>
        <v>M</v>
      </c>
      <c r="L75" s="67" t="s">
        <v>1815</v>
      </c>
      <c r="M75" s="73"/>
    </row>
    <row r="76" spans="1:13" ht="12.75">
      <c r="A76" s="132"/>
      <c r="B76" s="125" t="s">
        <v>1259</v>
      </c>
      <c r="C76" s="126" t="s">
        <v>1168</v>
      </c>
      <c r="D76" s="133" t="s">
        <v>1176</v>
      </c>
      <c r="E76" s="148" t="s">
        <v>1116</v>
      </c>
      <c r="F76" s="134" t="s">
        <v>1264</v>
      </c>
      <c r="G76" s="135"/>
      <c r="H76" s="136"/>
      <c r="I76" s="185"/>
      <c r="J76" s="97">
        <f t="shared" si="0"/>
      </c>
      <c r="K76" s="69">
        <f t="shared" si="2"/>
      </c>
      <c r="L76" s="67" t="s">
        <v>1816</v>
      </c>
      <c r="M76" s="73"/>
    </row>
    <row r="77" spans="1:13" ht="12.75">
      <c r="A77" s="132">
        <v>27</v>
      </c>
      <c r="B77" s="125" t="s">
        <v>1259</v>
      </c>
      <c r="C77" s="126" t="s">
        <v>1168</v>
      </c>
      <c r="D77" s="133" t="s">
        <v>1265</v>
      </c>
      <c r="E77" s="148" t="s">
        <v>1116</v>
      </c>
      <c r="F77" s="134" t="s">
        <v>1266</v>
      </c>
      <c r="G77" s="135" t="s">
        <v>1235</v>
      </c>
      <c r="H77" s="136">
        <v>7136.08</v>
      </c>
      <c r="I77" s="185"/>
      <c r="J77" s="97">
        <f t="shared" si="0"/>
        <v>0</v>
      </c>
      <c r="K77" s="69" t="str">
        <f t="shared" si="2"/>
        <v>M</v>
      </c>
      <c r="L77" s="67" t="s">
        <v>1815</v>
      </c>
      <c r="M77" s="73"/>
    </row>
    <row r="78" spans="1:13" ht="12.75">
      <c r="A78" s="124"/>
      <c r="B78" s="125" t="s">
        <v>1267</v>
      </c>
      <c r="C78" s="126"/>
      <c r="D78" s="127"/>
      <c r="E78" s="148" t="s">
        <v>1116</v>
      </c>
      <c r="F78" s="128" t="s">
        <v>1268</v>
      </c>
      <c r="G78" s="129"/>
      <c r="H78" s="130"/>
      <c r="I78" s="120"/>
      <c r="J78" s="97">
        <f t="shared" si="0"/>
      </c>
      <c r="K78" s="69">
        <f t="shared" si="2"/>
      </c>
      <c r="L78" s="67" t="s">
        <v>1816</v>
      </c>
      <c r="M78" s="73"/>
    </row>
    <row r="79" spans="1:13" ht="12.75">
      <c r="A79" s="124"/>
      <c r="B79" s="125" t="s">
        <v>1267</v>
      </c>
      <c r="C79" s="126" t="s">
        <v>1168</v>
      </c>
      <c r="D79" s="127">
        <v>1</v>
      </c>
      <c r="E79" s="148"/>
      <c r="F79" s="128" t="s">
        <v>1269</v>
      </c>
      <c r="G79" s="129"/>
      <c r="H79" s="130"/>
      <c r="I79" s="120"/>
      <c r="J79" s="97">
        <f t="shared" si="0"/>
      </c>
      <c r="K79" s="69">
        <f t="shared" si="2"/>
      </c>
      <c r="L79" s="67" t="s">
        <v>1816</v>
      </c>
      <c r="M79" s="73"/>
    </row>
    <row r="80" spans="1:13" ht="12.75">
      <c r="A80" s="152">
        <v>28</v>
      </c>
      <c r="B80" s="125" t="s">
        <v>1267</v>
      </c>
      <c r="C80" s="126" t="s">
        <v>1168</v>
      </c>
      <c r="D80" s="127" t="s">
        <v>1270</v>
      </c>
      <c r="E80" s="148"/>
      <c r="F80" s="128" t="s">
        <v>1271</v>
      </c>
      <c r="G80" s="129" t="s">
        <v>1272</v>
      </c>
      <c r="H80" s="136">
        <v>5140.8</v>
      </c>
      <c r="I80" s="185"/>
      <c r="J80" s="97">
        <f t="shared" si="0"/>
        <v>0</v>
      </c>
      <c r="K80" s="69" t="str">
        <f t="shared" si="2"/>
        <v>M</v>
      </c>
      <c r="L80" s="67" t="s">
        <v>1815</v>
      </c>
      <c r="M80" s="73"/>
    </row>
    <row r="81" spans="1:13" ht="12.75">
      <c r="A81" s="132"/>
      <c r="B81" s="125" t="s">
        <v>1267</v>
      </c>
      <c r="C81" s="126" t="s">
        <v>1168</v>
      </c>
      <c r="D81" s="133" t="s">
        <v>1172</v>
      </c>
      <c r="E81" s="153"/>
      <c r="F81" s="134" t="s">
        <v>1273</v>
      </c>
      <c r="G81" s="135"/>
      <c r="H81" s="136"/>
      <c r="I81" s="185"/>
      <c r="J81" s="97">
        <f aca="true" t="shared" si="3" ref="J81:J145">+IF(AND(H81="",I81=""),"",ROUND(I81,2)*H81)</f>
      </c>
      <c r="K81" s="69">
        <f t="shared" si="2"/>
      </c>
      <c r="L81" s="67" t="s">
        <v>1816</v>
      </c>
      <c r="M81" s="73"/>
    </row>
    <row r="82" spans="1:13" ht="12.75">
      <c r="A82" s="132">
        <v>29</v>
      </c>
      <c r="B82" s="125" t="s">
        <v>1267</v>
      </c>
      <c r="C82" s="126" t="s">
        <v>1168</v>
      </c>
      <c r="D82" s="133" t="s">
        <v>1198</v>
      </c>
      <c r="E82" s="153"/>
      <c r="F82" s="134" t="s">
        <v>1274</v>
      </c>
      <c r="G82" s="135" t="s">
        <v>1275</v>
      </c>
      <c r="H82" s="136">
        <v>50</v>
      </c>
      <c r="I82" s="185"/>
      <c r="J82" s="97">
        <f t="shared" si="3"/>
        <v>0</v>
      </c>
      <c r="K82" s="69" t="str">
        <f t="shared" si="2"/>
        <v>M</v>
      </c>
      <c r="L82" s="67" t="s">
        <v>1815</v>
      </c>
      <c r="M82" s="73"/>
    </row>
    <row r="83" spans="1:13" ht="12.75">
      <c r="A83" s="132"/>
      <c r="B83" s="125" t="s">
        <v>1267</v>
      </c>
      <c r="C83" s="126" t="s">
        <v>1168</v>
      </c>
      <c r="D83" s="133" t="s">
        <v>1174</v>
      </c>
      <c r="E83" s="153"/>
      <c r="F83" s="134" t="s">
        <v>1276</v>
      </c>
      <c r="G83" s="135"/>
      <c r="H83" s="136"/>
      <c r="I83" s="185"/>
      <c r="J83" s="97">
        <f t="shared" si="3"/>
      </c>
      <c r="K83" s="69">
        <f t="shared" si="2"/>
      </c>
      <c r="L83" s="67" t="s">
        <v>1816</v>
      </c>
      <c r="M83" s="73"/>
    </row>
    <row r="84" spans="1:13" ht="22.5">
      <c r="A84" s="132">
        <v>30</v>
      </c>
      <c r="B84" s="125" t="s">
        <v>1267</v>
      </c>
      <c r="C84" s="126" t="s">
        <v>1168</v>
      </c>
      <c r="D84" s="133" t="s">
        <v>1184</v>
      </c>
      <c r="E84" s="153" t="s">
        <v>1116</v>
      </c>
      <c r="F84" s="134" t="s">
        <v>1277</v>
      </c>
      <c r="G84" s="135" t="s">
        <v>1231</v>
      </c>
      <c r="H84" s="136">
        <v>1960</v>
      </c>
      <c r="I84" s="185"/>
      <c r="J84" s="97">
        <f t="shared" si="3"/>
        <v>0</v>
      </c>
      <c r="K84" s="69" t="str">
        <f t="shared" si="2"/>
        <v>M</v>
      </c>
      <c r="L84" s="67" t="s">
        <v>1815</v>
      </c>
      <c r="M84" s="73"/>
    </row>
    <row r="85" spans="1:13" ht="12.75">
      <c r="A85" s="132"/>
      <c r="B85" s="125" t="s">
        <v>1267</v>
      </c>
      <c r="C85" s="126" t="s">
        <v>1168</v>
      </c>
      <c r="D85" s="154">
        <v>6</v>
      </c>
      <c r="E85" s="148"/>
      <c r="F85" s="134" t="s">
        <v>1278</v>
      </c>
      <c r="G85" s="135"/>
      <c r="H85" s="136"/>
      <c r="I85" s="185"/>
      <c r="J85" s="97">
        <f t="shared" si="3"/>
      </c>
      <c r="K85" s="69">
        <f t="shared" si="2"/>
      </c>
      <c r="L85" s="67" t="s">
        <v>1816</v>
      </c>
      <c r="M85" s="73"/>
    </row>
    <row r="86" spans="1:13" ht="12.75">
      <c r="A86" s="132">
        <v>31</v>
      </c>
      <c r="B86" s="125" t="s">
        <v>1267</v>
      </c>
      <c r="C86" s="126" t="s">
        <v>1168</v>
      </c>
      <c r="D86" s="155" t="s">
        <v>1279</v>
      </c>
      <c r="E86" s="156"/>
      <c r="F86" s="134" t="s">
        <v>1280</v>
      </c>
      <c r="G86" s="135" t="s">
        <v>1231</v>
      </c>
      <c r="H86" s="136">
        <v>102.42</v>
      </c>
      <c r="I86" s="185"/>
      <c r="J86" s="97">
        <f t="shared" si="3"/>
        <v>0</v>
      </c>
      <c r="K86" s="69" t="str">
        <f t="shared" si="2"/>
        <v>M</v>
      </c>
      <c r="L86" s="67" t="s">
        <v>1815</v>
      </c>
      <c r="M86" s="73"/>
    </row>
    <row r="87" spans="1:13" ht="22.5">
      <c r="A87" s="132"/>
      <c r="B87" s="125" t="s">
        <v>1267</v>
      </c>
      <c r="C87" s="126" t="s">
        <v>1168</v>
      </c>
      <c r="D87" s="133" t="s">
        <v>1281</v>
      </c>
      <c r="E87" s="153" t="s">
        <v>1116</v>
      </c>
      <c r="F87" s="134" t="s">
        <v>1282</v>
      </c>
      <c r="G87" s="135"/>
      <c r="H87" s="136"/>
      <c r="I87" s="185"/>
      <c r="J87" s="97">
        <f t="shared" si="3"/>
      </c>
      <c r="K87" s="69">
        <f t="shared" si="2"/>
      </c>
      <c r="L87" s="67" t="s">
        <v>1816</v>
      </c>
      <c r="M87" s="73"/>
    </row>
    <row r="88" spans="1:13" ht="12.75">
      <c r="A88" s="132">
        <v>32</v>
      </c>
      <c r="B88" s="125" t="s">
        <v>1267</v>
      </c>
      <c r="C88" s="126" t="s">
        <v>1168</v>
      </c>
      <c r="D88" s="133" t="s">
        <v>1283</v>
      </c>
      <c r="E88" s="153"/>
      <c r="F88" s="134" t="s">
        <v>1284</v>
      </c>
      <c r="G88" s="135" t="s">
        <v>1285</v>
      </c>
      <c r="H88" s="136">
        <v>120</v>
      </c>
      <c r="I88" s="185"/>
      <c r="J88" s="97">
        <f t="shared" si="3"/>
        <v>0</v>
      </c>
      <c r="K88" s="69" t="str">
        <f t="shared" si="2"/>
        <v>M</v>
      </c>
      <c r="L88" s="67" t="s">
        <v>1815</v>
      </c>
      <c r="M88" s="73"/>
    </row>
    <row r="89" spans="1:13" ht="12.75">
      <c r="A89" s="132">
        <v>33</v>
      </c>
      <c r="B89" s="125" t="s">
        <v>1267</v>
      </c>
      <c r="C89" s="126" t="s">
        <v>1168</v>
      </c>
      <c r="D89" s="133" t="s">
        <v>1286</v>
      </c>
      <c r="E89" s="153"/>
      <c r="F89" s="134" t="s">
        <v>1287</v>
      </c>
      <c r="G89" s="135" t="s">
        <v>1285</v>
      </c>
      <c r="H89" s="136">
        <v>120</v>
      </c>
      <c r="I89" s="185"/>
      <c r="J89" s="97">
        <f t="shared" si="3"/>
        <v>0</v>
      </c>
      <c r="K89" s="69" t="str">
        <f t="shared" si="2"/>
        <v>M</v>
      </c>
      <c r="L89" s="67" t="s">
        <v>1815</v>
      </c>
      <c r="M89" s="73"/>
    </row>
    <row r="90" spans="1:13" ht="12.75">
      <c r="A90" s="132">
        <v>34</v>
      </c>
      <c r="B90" s="125" t="s">
        <v>1267</v>
      </c>
      <c r="C90" s="126" t="s">
        <v>1168</v>
      </c>
      <c r="D90" s="133" t="s">
        <v>1288</v>
      </c>
      <c r="E90" s="153"/>
      <c r="F90" s="134" t="s">
        <v>1289</v>
      </c>
      <c r="G90" s="135" t="s">
        <v>1285</v>
      </c>
      <c r="H90" s="136">
        <v>120</v>
      </c>
      <c r="I90" s="185"/>
      <c r="J90" s="97">
        <f t="shared" si="3"/>
        <v>0</v>
      </c>
      <c r="K90" s="69" t="str">
        <f t="shared" si="2"/>
        <v>M</v>
      </c>
      <c r="L90" s="67" t="s">
        <v>1815</v>
      </c>
      <c r="M90" s="73"/>
    </row>
    <row r="91" spans="1:13" ht="12.75">
      <c r="A91" s="132">
        <v>35</v>
      </c>
      <c r="B91" s="125" t="s">
        <v>1267</v>
      </c>
      <c r="C91" s="126" t="s">
        <v>1168</v>
      </c>
      <c r="D91" s="133" t="s">
        <v>1290</v>
      </c>
      <c r="E91" s="153"/>
      <c r="F91" s="134" t="s">
        <v>1291</v>
      </c>
      <c r="G91" s="135" t="s">
        <v>1285</v>
      </c>
      <c r="H91" s="136">
        <v>120</v>
      </c>
      <c r="I91" s="185"/>
      <c r="J91" s="97">
        <f t="shared" si="3"/>
        <v>0</v>
      </c>
      <c r="K91" s="69" t="str">
        <f t="shared" si="2"/>
        <v>M</v>
      </c>
      <c r="L91" s="67" t="s">
        <v>1815</v>
      </c>
      <c r="M91" s="73"/>
    </row>
    <row r="92" spans="1:13" ht="12.75">
      <c r="A92" s="132">
        <v>36</v>
      </c>
      <c r="B92" s="125" t="s">
        <v>1267</v>
      </c>
      <c r="C92" s="126" t="s">
        <v>1168</v>
      </c>
      <c r="D92" s="133" t="s">
        <v>1292</v>
      </c>
      <c r="E92" s="153" t="s">
        <v>1116</v>
      </c>
      <c r="F92" s="134" t="s">
        <v>1293</v>
      </c>
      <c r="G92" s="135" t="s">
        <v>1294</v>
      </c>
      <c r="H92" s="136">
        <v>35</v>
      </c>
      <c r="I92" s="185"/>
      <c r="J92" s="97">
        <f t="shared" si="3"/>
        <v>0</v>
      </c>
      <c r="K92" s="69" t="str">
        <f t="shared" si="2"/>
        <v>M</v>
      </c>
      <c r="L92" s="67" t="s">
        <v>1815</v>
      </c>
      <c r="M92" s="73"/>
    </row>
    <row r="93" spans="1:13" ht="12.75">
      <c r="A93" s="132">
        <v>37</v>
      </c>
      <c r="B93" s="125" t="s">
        <v>1267</v>
      </c>
      <c r="C93" s="126" t="s">
        <v>1168</v>
      </c>
      <c r="D93" s="133" t="s">
        <v>1295</v>
      </c>
      <c r="E93" s="153" t="s">
        <v>1116</v>
      </c>
      <c r="F93" s="134" t="s">
        <v>1296</v>
      </c>
      <c r="G93" s="135" t="s">
        <v>1275</v>
      </c>
      <c r="H93" s="136">
        <v>35</v>
      </c>
      <c r="I93" s="185"/>
      <c r="J93" s="97">
        <f t="shared" si="3"/>
        <v>0</v>
      </c>
      <c r="K93" s="69" t="str">
        <f t="shared" si="2"/>
        <v>M</v>
      </c>
      <c r="L93" s="67" t="s">
        <v>1815</v>
      </c>
      <c r="M93" s="73"/>
    </row>
    <row r="94" spans="1:13" ht="12.75">
      <c r="A94" s="132"/>
      <c r="B94" s="125" t="s">
        <v>1297</v>
      </c>
      <c r="C94" s="126"/>
      <c r="D94" s="127"/>
      <c r="E94" s="148"/>
      <c r="F94" s="128" t="s">
        <v>1298</v>
      </c>
      <c r="G94" s="129"/>
      <c r="H94" s="130"/>
      <c r="I94" s="120"/>
      <c r="J94" s="97">
        <f t="shared" si="3"/>
      </c>
      <c r="K94" s="69">
        <f t="shared" si="2"/>
      </c>
      <c r="L94" s="67" t="s">
        <v>1816</v>
      </c>
      <c r="M94" s="73"/>
    </row>
    <row r="95" spans="1:13" ht="12.75">
      <c r="A95" s="132"/>
      <c r="B95" s="125" t="s">
        <v>1297</v>
      </c>
      <c r="C95" s="126" t="s">
        <v>1168</v>
      </c>
      <c r="D95" s="133" t="s">
        <v>1169</v>
      </c>
      <c r="E95" s="153"/>
      <c r="F95" s="134" t="s">
        <v>1299</v>
      </c>
      <c r="G95" s="135"/>
      <c r="H95" s="136"/>
      <c r="I95" s="120"/>
      <c r="J95" s="97">
        <f t="shared" si="3"/>
      </c>
      <c r="K95" s="69">
        <f t="shared" si="2"/>
      </c>
      <c r="L95" s="67" t="s">
        <v>1816</v>
      </c>
      <c r="M95" s="73"/>
    </row>
    <row r="96" spans="1:13" ht="12.75">
      <c r="A96" s="132">
        <v>38</v>
      </c>
      <c r="B96" s="125" t="s">
        <v>1297</v>
      </c>
      <c r="C96" s="126" t="s">
        <v>1168</v>
      </c>
      <c r="D96" s="133" t="s">
        <v>1300</v>
      </c>
      <c r="E96" s="153"/>
      <c r="F96" s="134" t="s">
        <v>1301</v>
      </c>
      <c r="G96" s="135" t="s">
        <v>1302</v>
      </c>
      <c r="H96" s="136">
        <v>13577.73</v>
      </c>
      <c r="I96" s="185"/>
      <c r="J96" s="97">
        <f t="shared" si="3"/>
        <v>0</v>
      </c>
      <c r="K96" s="69" t="str">
        <f t="shared" si="2"/>
        <v>M</v>
      </c>
      <c r="L96" s="67" t="s">
        <v>1815</v>
      </c>
      <c r="M96" s="73"/>
    </row>
    <row r="97" spans="1:13" ht="12.75">
      <c r="A97" s="132"/>
      <c r="B97" s="125" t="s">
        <v>1297</v>
      </c>
      <c r="C97" s="126" t="s">
        <v>1168</v>
      </c>
      <c r="D97" s="154">
        <v>2</v>
      </c>
      <c r="E97" s="157"/>
      <c r="F97" s="134" t="s">
        <v>1303</v>
      </c>
      <c r="G97" s="135"/>
      <c r="H97" s="136"/>
      <c r="I97" s="185"/>
      <c r="J97" s="97">
        <f t="shared" si="3"/>
      </c>
      <c r="K97" s="69">
        <f t="shared" si="2"/>
      </c>
      <c r="L97" s="67" t="s">
        <v>1816</v>
      </c>
      <c r="M97" s="73"/>
    </row>
    <row r="98" spans="1:13" ht="12.75">
      <c r="A98" s="132">
        <v>39</v>
      </c>
      <c r="B98" s="125" t="s">
        <v>1297</v>
      </c>
      <c r="C98" s="126" t="s">
        <v>1168</v>
      </c>
      <c r="D98" s="155" t="s">
        <v>1304</v>
      </c>
      <c r="E98" s="156"/>
      <c r="F98" s="134" t="s">
        <v>1305</v>
      </c>
      <c r="G98" s="135" t="s">
        <v>1302</v>
      </c>
      <c r="H98" s="136">
        <v>61.45</v>
      </c>
      <c r="I98" s="185"/>
      <c r="J98" s="97">
        <f t="shared" si="3"/>
        <v>0</v>
      </c>
      <c r="K98" s="69" t="str">
        <f t="shared" si="2"/>
        <v>M</v>
      </c>
      <c r="L98" s="67" t="s">
        <v>1815</v>
      </c>
      <c r="M98" s="73"/>
    </row>
    <row r="99" spans="1:13" ht="12.75">
      <c r="A99" s="132">
        <v>40</v>
      </c>
      <c r="B99" s="125" t="s">
        <v>1297</v>
      </c>
      <c r="C99" s="126" t="s">
        <v>1168</v>
      </c>
      <c r="D99" s="155" t="s">
        <v>1306</v>
      </c>
      <c r="E99" s="156"/>
      <c r="F99" s="134" t="s">
        <v>1307</v>
      </c>
      <c r="G99" s="135" t="s">
        <v>1302</v>
      </c>
      <c r="H99" s="136">
        <v>123.38</v>
      </c>
      <c r="I99" s="185"/>
      <c r="J99" s="97">
        <f t="shared" si="3"/>
        <v>0</v>
      </c>
      <c r="K99" s="69" t="str">
        <f t="shared" si="2"/>
        <v>M</v>
      </c>
      <c r="L99" s="67" t="s">
        <v>1815</v>
      </c>
      <c r="M99" s="73"/>
    </row>
    <row r="100" spans="1:13" ht="12.75">
      <c r="A100" s="132"/>
      <c r="B100" s="125" t="s">
        <v>1308</v>
      </c>
      <c r="C100" s="126"/>
      <c r="D100" s="127"/>
      <c r="E100" s="148" t="s">
        <v>1116</v>
      </c>
      <c r="F100" s="128" t="s">
        <v>1309</v>
      </c>
      <c r="G100" s="129"/>
      <c r="H100" s="130"/>
      <c r="I100" s="120"/>
      <c r="J100" s="97">
        <f t="shared" si="3"/>
      </c>
      <c r="K100" s="69">
        <f t="shared" si="2"/>
      </c>
      <c r="L100" s="67" t="s">
        <v>1816</v>
      </c>
      <c r="M100" s="73"/>
    </row>
    <row r="101" spans="1:13" ht="12.75">
      <c r="A101" s="132"/>
      <c r="B101" s="125" t="s">
        <v>1308</v>
      </c>
      <c r="C101" s="126" t="s">
        <v>1168</v>
      </c>
      <c r="D101" s="133" t="s">
        <v>1169</v>
      </c>
      <c r="E101" s="148" t="s">
        <v>1116</v>
      </c>
      <c r="F101" s="134" t="s">
        <v>1310</v>
      </c>
      <c r="G101" s="135"/>
      <c r="H101" s="136"/>
      <c r="I101" s="120"/>
      <c r="J101" s="97">
        <f t="shared" si="3"/>
      </c>
      <c r="K101" s="69">
        <f t="shared" si="2"/>
      </c>
      <c r="L101" s="67" t="s">
        <v>1816</v>
      </c>
      <c r="M101" s="73"/>
    </row>
    <row r="102" spans="1:13" ht="12.75">
      <c r="A102" s="132">
        <v>41</v>
      </c>
      <c r="B102" s="125" t="s">
        <v>1308</v>
      </c>
      <c r="C102" s="126" t="s">
        <v>1168</v>
      </c>
      <c r="D102" s="133" t="s">
        <v>1262</v>
      </c>
      <c r="E102" s="153"/>
      <c r="F102" s="134" t="s">
        <v>1311</v>
      </c>
      <c r="G102" s="135" t="s">
        <v>1312</v>
      </c>
      <c r="H102" s="136">
        <v>1</v>
      </c>
      <c r="I102" s="185"/>
      <c r="J102" s="97">
        <f t="shared" si="3"/>
        <v>0</v>
      </c>
      <c r="K102" s="69" t="str">
        <f t="shared" si="2"/>
        <v>M</v>
      </c>
      <c r="L102" s="67" t="s">
        <v>1815</v>
      </c>
      <c r="M102" s="73"/>
    </row>
    <row r="103" spans="1:13" ht="12.75">
      <c r="A103" s="132">
        <v>42</v>
      </c>
      <c r="B103" s="125" t="s">
        <v>1308</v>
      </c>
      <c r="C103" s="126" t="s">
        <v>1168</v>
      </c>
      <c r="D103" s="133" t="s">
        <v>1195</v>
      </c>
      <c r="E103" s="153"/>
      <c r="F103" s="134" t="s">
        <v>1313</v>
      </c>
      <c r="G103" s="135" t="s">
        <v>1314</v>
      </c>
      <c r="H103" s="136">
        <v>63</v>
      </c>
      <c r="I103" s="185"/>
      <c r="J103" s="97">
        <f t="shared" si="3"/>
        <v>0</v>
      </c>
      <c r="K103" s="69" t="str">
        <f t="shared" si="2"/>
        <v>M</v>
      </c>
      <c r="L103" s="67" t="s">
        <v>1815</v>
      </c>
      <c r="M103" s="73"/>
    </row>
    <row r="104" spans="1:13" ht="22.5">
      <c r="A104" s="132">
        <v>43</v>
      </c>
      <c r="B104" s="125" t="s">
        <v>1308</v>
      </c>
      <c r="C104" s="126" t="s">
        <v>1168</v>
      </c>
      <c r="D104" s="133" t="s">
        <v>1315</v>
      </c>
      <c r="E104" s="153"/>
      <c r="F104" s="134" t="s">
        <v>1316</v>
      </c>
      <c r="G104" s="135" t="s">
        <v>1314</v>
      </c>
      <c r="H104" s="136">
        <v>2</v>
      </c>
      <c r="I104" s="185"/>
      <c r="J104" s="97">
        <f t="shared" si="3"/>
        <v>0</v>
      </c>
      <c r="K104" s="69" t="str">
        <f t="shared" si="2"/>
        <v>M</v>
      </c>
      <c r="L104" s="67" t="s">
        <v>1815</v>
      </c>
      <c r="M104" s="73"/>
    </row>
    <row r="105" spans="1:13" ht="12.75">
      <c r="A105" s="137"/>
      <c r="B105" s="138"/>
      <c r="C105" s="138"/>
      <c r="D105" s="137"/>
      <c r="E105" s="137"/>
      <c r="F105" s="158" t="s">
        <v>1254</v>
      </c>
      <c r="G105" s="159"/>
      <c r="H105" s="160"/>
      <c r="I105" s="191"/>
      <c r="J105" s="94">
        <f>SUM(J75:J104)</f>
        <v>0</v>
      </c>
      <c r="K105" s="76">
        <f>IF(G105&lt;&gt;"","M","")</f>
      </c>
      <c r="L105" s="67" t="s">
        <v>1815</v>
      </c>
      <c r="M105" s="73"/>
    </row>
    <row r="106" spans="1:13" ht="12.75">
      <c r="A106" s="62">
        <f aca="true" ca="1" t="shared" si="4" ref="A106:A145">+IF(NOT(ISBLANK(INDIRECT("e"&amp;ROW()))),MAX(INDIRECT("a$16:A"&amp;ROW()-1))+1,"")</f>
        <v>44</v>
      </c>
      <c r="B106" s="63" t="s">
        <v>1816</v>
      </c>
      <c r="C106" s="75" t="s">
        <v>1816</v>
      </c>
      <c r="D106" s="75" t="s">
        <v>1816</v>
      </c>
      <c r="E106" s="66" t="s">
        <v>1816</v>
      </c>
      <c r="F106" s="64" t="s">
        <v>1816</v>
      </c>
      <c r="G106" s="65" t="s">
        <v>1816</v>
      </c>
      <c r="H106" s="65" t="s">
        <v>1816</v>
      </c>
      <c r="I106" s="192" t="s">
        <v>1816</v>
      </c>
      <c r="J106" s="97" t="s">
        <v>1816</v>
      </c>
      <c r="K106" s="69" t="s">
        <v>1816</v>
      </c>
      <c r="L106" s="67" t="s">
        <v>1816</v>
      </c>
      <c r="M106" s="73"/>
    </row>
    <row r="107" spans="1:13" ht="12.75">
      <c r="A107" s="162"/>
      <c r="B107" s="163">
        <v>13</v>
      </c>
      <c r="C107" s="164"/>
      <c r="D107" s="165"/>
      <c r="E107" s="165"/>
      <c r="F107" s="166" t="s">
        <v>2060</v>
      </c>
      <c r="G107" s="166"/>
      <c r="H107" s="167"/>
      <c r="I107" s="193"/>
      <c r="J107" s="98">
        <f t="shared" si="3"/>
      </c>
      <c r="K107" s="76">
        <f t="shared" si="2"/>
      </c>
      <c r="L107" s="67" t="s">
        <v>1816</v>
      </c>
      <c r="M107" s="73"/>
    </row>
    <row r="108" spans="1:13" ht="22.5">
      <c r="A108" s="162"/>
      <c r="B108" s="168" t="s">
        <v>1506</v>
      </c>
      <c r="C108" s="169"/>
      <c r="D108" s="170"/>
      <c r="E108" s="170"/>
      <c r="F108" s="171" t="s">
        <v>1507</v>
      </c>
      <c r="G108" s="172"/>
      <c r="H108" s="173"/>
      <c r="I108" s="186"/>
      <c r="J108" s="97">
        <f t="shared" si="3"/>
      </c>
      <c r="K108" s="69">
        <f t="shared" si="2"/>
      </c>
      <c r="L108" s="67" t="s">
        <v>1816</v>
      </c>
      <c r="M108" s="73"/>
    </row>
    <row r="109" spans="1:13" ht="12.75">
      <c r="A109" s="162">
        <v>311</v>
      </c>
      <c r="B109" s="168">
        <v>1</v>
      </c>
      <c r="C109" s="169"/>
      <c r="D109" s="170"/>
      <c r="E109" s="170"/>
      <c r="F109" s="171" t="s">
        <v>1508</v>
      </c>
      <c r="G109" s="172" t="s">
        <v>1171</v>
      </c>
      <c r="H109" s="173">
        <v>350</v>
      </c>
      <c r="I109" s="115"/>
      <c r="J109" s="97">
        <f t="shared" si="3"/>
        <v>0</v>
      </c>
      <c r="K109" s="69" t="str">
        <f t="shared" si="2"/>
        <v>M</v>
      </c>
      <c r="L109" s="67" t="s">
        <v>1818</v>
      </c>
      <c r="M109" s="73"/>
    </row>
    <row r="110" spans="1:13" ht="12.75">
      <c r="A110" s="162">
        <v>312</v>
      </c>
      <c r="B110" s="168">
        <v>2</v>
      </c>
      <c r="C110" s="169"/>
      <c r="D110" s="170"/>
      <c r="E110" s="170"/>
      <c r="F110" s="171" t="s">
        <v>1509</v>
      </c>
      <c r="G110" s="172" t="s">
        <v>1171</v>
      </c>
      <c r="H110" s="173">
        <v>350</v>
      </c>
      <c r="I110" s="115"/>
      <c r="J110" s="97">
        <f t="shared" si="3"/>
        <v>0</v>
      </c>
      <c r="K110" s="69" t="str">
        <f t="shared" si="2"/>
        <v>M</v>
      </c>
      <c r="L110" s="67" t="s">
        <v>1818</v>
      </c>
      <c r="M110" s="73"/>
    </row>
    <row r="111" spans="1:13" ht="12.75">
      <c r="A111" s="162">
        <v>313</v>
      </c>
      <c r="B111" s="168">
        <v>3</v>
      </c>
      <c r="C111" s="169"/>
      <c r="D111" s="170"/>
      <c r="E111" s="170"/>
      <c r="F111" s="171" t="s">
        <v>1510</v>
      </c>
      <c r="G111" s="172" t="s">
        <v>1171</v>
      </c>
      <c r="H111" s="173">
        <v>350</v>
      </c>
      <c r="I111" s="115"/>
      <c r="J111" s="97">
        <f t="shared" si="3"/>
        <v>0</v>
      </c>
      <c r="K111" s="69" t="str">
        <f t="shared" si="2"/>
        <v>M</v>
      </c>
      <c r="L111" s="67" t="s">
        <v>1818</v>
      </c>
      <c r="M111" s="73"/>
    </row>
    <row r="112" spans="1:13" ht="12.75">
      <c r="A112" s="174"/>
      <c r="B112" s="175"/>
      <c r="C112" s="175"/>
      <c r="D112" s="176"/>
      <c r="E112" s="176"/>
      <c r="F112" s="158" t="s">
        <v>1811</v>
      </c>
      <c r="G112" s="159"/>
      <c r="H112" s="177"/>
      <c r="I112" s="191"/>
      <c r="J112" s="94">
        <f>SUM(J109:J111)</f>
        <v>0</v>
      </c>
      <c r="K112" s="76">
        <f t="shared" si="2"/>
      </c>
      <c r="L112" s="67" t="s">
        <v>1818</v>
      </c>
      <c r="M112" s="73"/>
    </row>
    <row r="113" spans="1:13" ht="12.75">
      <c r="A113" s="62">
        <f ca="1" t="shared" si="4"/>
        <v>314</v>
      </c>
      <c r="B113" s="63" t="s">
        <v>1816</v>
      </c>
      <c r="C113" s="75" t="s">
        <v>1816</v>
      </c>
      <c r="D113" s="75" t="s">
        <v>1816</v>
      </c>
      <c r="E113" s="66" t="s">
        <v>1816</v>
      </c>
      <c r="F113" s="64" t="s">
        <v>1822</v>
      </c>
      <c r="G113" s="65" t="s">
        <v>1816</v>
      </c>
      <c r="H113" s="65" t="s">
        <v>1816</v>
      </c>
      <c r="I113" s="192" t="s">
        <v>1816</v>
      </c>
      <c r="J113" s="97" t="s">
        <v>1816</v>
      </c>
      <c r="K113" s="69" t="s">
        <v>1816</v>
      </c>
      <c r="L113" s="67" t="s">
        <v>1816</v>
      </c>
      <c r="M113" s="73"/>
    </row>
    <row r="114" spans="1:13" ht="12.75">
      <c r="A114" s="174"/>
      <c r="B114" s="163">
        <v>15</v>
      </c>
      <c r="C114" s="164"/>
      <c r="D114" s="165"/>
      <c r="E114" s="165"/>
      <c r="F114" s="166" t="s">
        <v>1491</v>
      </c>
      <c r="G114" s="166"/>
      <c r="H114" s="167"/>
      <c r="I114" s="194"/>
      <c r="J114" s="81">
        <f>+IF(AND(H114="",I114=""),"",ROUND(H114*I114,2))</f>
      </c>
      <c r="K114" s="76">
        <f>IF(G114&lt;&gt;"","C","")</f>
      </c>
      <c r="L114" s="67" t="s">
        <v>1819</v>
      </c>
      <c r="M114" s="73"/>
    </row>
    <row r="115" spans="1:13" ht="12.75">
      <c r="A115" s="178">
        <v>146</v>
      </c>
      <c r="B115" s="179" t="s">
        <v>1808</v>
      </c>
      <c r="C115" s="180"/>
      <c r="D115" s="181"/>
      <c r="E115" s="181"/>
      <c r="F115" s="182" t="s">
        <v>1508</v>
      </c>
      <c r="G115" s="183" t="s">
        <v>1171</v>
      </c>
      <c r="H115" s="184">
        <v>20</v>
      </c>
      <c r="I115" s="195"/>
      <c r="J115" s="97">
        <f t="shared" si="3"/>
        <v>0</v>
      </c>
      <c r="K115" s="69" t="str">
        <f t="shared" si="2"/>
        <v>M</v>
      </c>
      <c r="L115" s="67" t="s">
        <v>1819</v>
      </c>
      <c r="M115" s="73"/>
    </row>
    <row r="116" spans="1:13" ht="12.75">
      <c r="A116" s="178">
        <v>147</v>
      </c>
      <c r="B116" s="179" t="s">
        <v>1809</v>
      </c>
      <c r="C116" s="180"/>
      <c r="D116" s="181"/>
      <c r="E116" s="181"/>
      <c r="F116" s="182" t="s">
        <v>1509</v>
      </c>
      <c r="G116" s="183" t="s">
        <v>1171</v>
      </c>
      <c r="H116" s="184">
        <v>20</v>
      </c>
      <c r="I116" s="195"/>
      <c r="J116" s="97">
        <f>+IF(AND(H116="",I116=""),"",ROUND(I116,2)*H116)</f>
        <v>0</v>
      </c>
      <c r="K116" s="69" t="str">
        <f t="shared" si="2"/>
        <v>M</v>
      </c>
      <c r="L116" s="67" t="s">
        <v>1819</v>
      </c>
      <c r="M116" s="73"/>
    </row>
    <row r="117" spans="1:13" ht="12.75">
      <c r="A117" s="178">
        <v>148</v>
      </c>
      <c r="B117" s="179" t="s">
        <v>1810</v>
      </c>
      <c r="C117" s="180"/>
      <c r="D117" s="181"/>
      <c r="E117" s="181"/>
      <c r="F117" s="182" t="s">
        <v>1510</v>
      </c>
      <c r="G117" s="183" t="s">
        <v>1171</v>
      </c>
      <c r="H117" s="184">
        <v>20</v>
      </c>
      <c r="I117" s="195"/>
      <c r="J117" s="97">
        <f t="shared" si="3"/>
        <v>0</v>
      </c>
      <c r="K117" s="69" t="str">
        <f aca="true" t="shared" si="5" ref="K117:K180">IF(G117&lt;&gt;"","M","")</f>
        <v>M</v>
      </c>
      <c r="L117" s="67" t="s">
        <v>1819</v>
      </c>
      <c r="M117" s="73"/>
    </row>
    <row r="118" spans="1:13" ht="12.75">
      <c r="A118" s="174"/>
      <c r="B118" s="175"/>
      <c r="C118" s="175"/>
      <c r="D118" s="176"/>
      <c r="E118" s="176"/>
      <c r="F118" s="158" t="s">
        <v>1813</v>
      </c>
      <c r="G118" s="159"/>
      <c r="H118" s="177"/>
      <c r="I118" s="88"/>
      <c r="J118" s="94">
        <f>SUM(J115:J117)</f>
        <v>0</v>
      </c>
      <c r="K118" s="76">
        <f t="shared" si="5"/>
      </c>
      <c r="L118" s="67" t="s">
        <v>1819</v>
      </c>
      <c r="M118" s="73"/>
    </row>
    <row r="119" spans="1:13" ht="12.75">
      <c r="A119" s="62">
        <f ca="1" t="shared" si="4"/>
      </c>
      <c r="B119" s="63"/>
      <c r="C119" s="75"/>
      <c r="D119" s="75"/>
      <c r="E119" s="66"/>
      <c r="F119" s="64"/>
      <c r="G119" s="65"/>
      <c r="H119" s="72"/>
      <c r="I119" s="72"/>
      <c r="J119" s="97">
        <f t="shared" si="3"/>
      </c>
      <c r="K119" s="69">
        <f t="shared" si="5"/>
      </c>
      <c r="L119" s="67"/>
      <c r="M119" s="73"/>
    </row>
    <row r="120" spans="1:13" ht="12.75">
      <c r="A120" s="62">
        <f ca="1" t="shared" si="4"/>
      </c>
      <c r="B120" s="63"/>
      <c r="C120" s="75"/>
      <c r="D120" s="75"/>
      <c r="E120" s="66"/>
      <c r="F120" s="64"/>
      <c r="G120" s="65"/>
      <c r="H120" s="72"/>
      <c r="I120" s="72"/>
      <c r="J120" s="97">
        <f t="shared" si="3"/>
      </c>
      <c r="K120" s="69">
        <f t="shared" si="5"/>
      </c>
      <c r="L120" s="67"/>
      <c r="M120" s="73"/>
    </row>
    <row r="121" spans="1:13" ht="12.75">
      <c r="A121" s="62">
        <f ca="1" t="shared" si="4"/>
      </c>
      <c r="B121" s="63"/>
      <c r="C121" s="75"/>
      <c r="D121" s="75"/>
      <c r="E121" s="66"/>
      <c r="F121" s="64"/>
      <c r="G121" s="65"/>
      <c r="H121" s="72"/>
      <c r="I121" s="72"/>
      <c r="J121" s="97">
        <f t="shared" si="3"/>
      </c>
      <c r="K121" s="69">
        <f t="shared" si="5"/>
      </c>
      <c r="L121" s="67"/>
      <c r="M121" s="73"/>
    </row>
    <row r="122" spans="1:13" ht="12.75">
      <c r="A122" s="62">
        <f ca="1" t="shared" si="4"/>
      </c>
      <c r="B122" s="63"/>
      <c r="C122" s="75"/>
      <c r="D122" s="75"/>
      <c r="E122" s="66"/>
      <c r="F122" s="64"/>
      <c r="G122" s="65"/>
      <c r="H122" s="72"/>
      <c r="I122" s="72"/>
      <c r="J122" s="97">
        <f t="shared" si="3"/>
      </c>
      <c r="K122" s="69">
        <f t="shared" si="5"/>
      </c>
      <c r="L122" s="67"/>
      <c r="M122" s="73"/>
    </row>
    <row r="123" spans="1:13" ht="12.75">
      <c r="A123" s="62">
        <f ca="1" t="shared" si="4"/>
      </c>
      <c r="B123" s="63"/>
      <c r="C123" s="75"/>
      <c r="D123" s="75"/>
      <c r="E123" s="66"/>
      <c r="F123" s="64"/>
      <c r="G123" s="65"/>
      <c r="H123" s="72"/>
      <c r="I123" s="72"/>
      <c r="J123" s="97">
        <f t="shared" si="3"/>
      </c>
      <c r="K123" s="69">
        <f t="shared" si="5"/>
      </c>
      <c r="L123" s="67"/>
      <c r="M123" s="73"/>
    </row>
    <row r="124" spans="1:13" ht="12.75">
      <c r="A124" s="62">
        <f ca="1" t="shared" si="4"/>
      </c>
      <c r="B124" s="63"/>
      <c r="C124" s="75"/>
      <c r="D124" s="75"/>
      <c r="E124" s="66"/>
      <c r="F124" s="64"/>
      <c r="G124" s="65"/>
      <c r="H124" s="72"/>
      <c r="I124" s="72"/>
      <c r="J124" s="97">
        <f t="shared" si="3"/>
      </c>
      <c r="K124" s="69">
        <f t="shared" si="5"/>
      </c>
      <c r="L124" s="67"/>
      <c r="M124" s="73"/>
    </row>
    <row r="125" spans="1:13" ht="12.75">
      <c r="A125" s="62">
        <f ca="1" t="shared" si="4"/>
      </c>
      <c r="B125" s="63"/>
      <c r="C125" s="75"/>
      <c r="D125" s="75"/>
      <c r="E125" s="66"/>
      <c r="F125" s="64"/>
      <c r="G125" s="65"/>
      <c r="H125" s="72"/>
      <c r="I125" s="72"/>
      <c r="J125" s="97">
        <f t="shared" si="3"/>
      </c>
      <c r="K125" s="69">
        <f t="shared" si="5"/>
      </c>
      <c r="L125" s="67"/>
      <c r="M125" s="73"/>
    </row>
    <row r="126" spans="1:13" ht="12.75">
      <c r="A126" s="62">
        <f ca="1" t="shared" si="4"/>
      </c>
      <c r="B126" s="63"/>
      <c r="C126" s="75"/>
      <c r="D126" s="75"/>
      <c r="E126" s="66"/>
      <c r="F126" s="64"/>
      <c r="G126" s="65"/>
      <c r="H126" s="72"/>
      <c r="I126" s="72"/>
      <c r="J126" s="97">
        <f t="shared" si="3"/>
      </c>
      <c r="K126" s="69">
        <f t="shared" si="5"/>
      </c>
      <c r="L126" s="67"/>
      <c r="M126" s="73"/>
    </row>
    <row r="127" spans="1:13" ht="12.75">
      <c r="A127" s="62">
        <f ca="1" t="shared" si="4"/>
      </c>
      <c r="B127" s="63"/>
      <c r="C127" s="75"/>
      <c r="D127" s="75"/>
      <c r="E127" s="66"/>
      <c r="F127" s="64"/>
      <c r="G127" s="65"/>
      <c r="H127" s="72"/>
      <c r="I127" s="72"/>
      <c r="J127" s="97">
        <f t="shared" si="3"/>
      </c>
      <c r="K127" s="69">
        <f t="shared" si="5"/>
      </c>
      <c r="L127" s="67"/>
      <c r="M127" s="73"/>
    </row>
    <row r="128" spans="1:13" ht="12.75">
      <c r="A128" s="62">
        <f ca="1" t="shared" si="4"/>
      </c>
      <c r="B128" s="63"/>
      <c r="C128" s="75"/>
      <c r="D128" s="75"/>
      <c r="E128" s="66"/>
      <c r="F128" s="64"/>
      <c r="G128" s="65"/>
      <c r="H128" s="72"/>
      <c r="I128" s="72"/>
      <c r="J128" s="97">
        <f t="shared" si="3"/>
      </c>
      <c r="K128" s="69">
        <f t="shared" si="5"/>
      </c>
      <c r="L128" s="67"/>
      <c r="M128" s="73"/>
    </row>
    <row r="129" spans="1:13" ht="12.75">
      <c r="A129" s="62">
        <f ca="1" t="shared" si="4"/>
      </c>
      <c r="B129" s="63"/>
      <c r="C129" s="75"/>
      <c r="D129" s="75"/>
      <c r="E129" s="66"/>
      <c r="F129" s="64"/>
      <c r="G129" s="65"/>
      <c r="H129" s="72"/>
      <c r="I129" s="72"/>
      <c r="J129" s="97">
        <f t="shared" si="3"/>
      </c>
      <c r="K129" s="69">
        <f t="shared" si="5"/>
      </c>
      <c r="L129" s="67"/>
      <c r="M129" s="73"/>
    </row>
    <row r="130" spans="1:13" ht="12.75">
      <c r="A130" s="62">
        <f ca="1" t="shared" si="4"/>
      </c>
      <c r="B130" s="63"/>
      <c r="C130" s="75"/>
      <c r="D130" s="75"/>
      <c r="E130" s="66"/>
      <c r="F130" s="64"/>
      <c r="G130" s="65"/>
      <c r="H130" s="72"/>
      <c r="I130" s="72"/>
      <c r="J130" s="97">
        <f t="shared" si="3"/>
      </c>
      <c r="K130" s="69">
        <f t="shared" si="5"/>
      </c>
      <c r="L130" s="67"/>
      <c r="M130" s="73"/>
    </row>
    <row r="131" spans="1:13" ht="12.75">
      <c r="A131" s="62">
        <f ca="1" t="shared" si="4"/>
      </c>
      <c r="B131" s="63"/>
      <c r="C131" s="75"/>
      <c r="D131" s="75"/>
      <c r="E131" s="66"/>
      <c r="F131" s="64"/>
      <c r="G131" s="65"/>
      <c r="H131" s="72"/>
      <c r="I131" s="72"/>
      <c r="J131" s="97">
        <f t="shared" si="3"/>
      </c>
      <c r="K131" s="69">
        <f t="shared" si="5"/>
      </c>
      <c r="L131" s="67"/>
      <c r="M131" s="73"/>
    </row>
    <row r="132" spans="1:13" ht="12.75">
      <c r="A132" s="62">
        <f ca="1" t="shared" si="4"/>
      </c>
      <c r="B132" s="63"/>
      <c r="C132" s="75"/>
      <c r="D132" s="75"/>
      <c r="E132" s="66"/>
      <c r="F132" s="64"/>
      <c r="G132" s="65"/>
      <c r="H132" s="72"/>
      <c r="I132" s="72"/>
      <c r="J132" s="97">
        <f t="shared" si="3"/>
      </c>
      <c r="K132" s="69">
        <f t="shared" si="5"/>
      </c>
      <c r="L132" s="67"/>
      <c r="M132" s="73"/>
    </row>
    <row r="133" spans="1:13" ht="12.75">
      <c r="A133" s="62">
        <f ca="1" t="shared" si="4"/>
      </c>
      <c r="B133" s="63"/>
      <c r="C133" s="75"/>
      <c r="D133" s="75"/>
      <c r="E133" s="66"/>
      <c r="F133" s="64"/>
      <c r="G133" s="65"/>
      <c r="H133" s="72"/>
      <c r="I133" s="72"/>
      <c r="J133" s="97">
        <f t="shared" si="3"/>
      </c>
      <c r="K133" s="69">
        <f t="shared" si="5"/>
      </c>
      <c r="L133" s="67"/>
      <c r="M133" s="73"/>
    </row>
    <row r="134" spans="1:13" ht="12.75">
      <c r="A134" s="62">
        <f ca="1" t="shared" si="4"/>
      </c>
      <c r="B134" s="63"/>
      <c r="C134" s="75"/>
      <c r="D134" s="75"/>
      <c r="E134" s="66"/>
      <c r="F134" s="64"/>
      <c r="G134" s="65"/>
      <c r="H134" s="72"/>
      <c r="I134" s="72"/>
      <c r="J134" s="97">
        <f t="shared" si="3"/>
      </c>
      <c r="K134" s="69">
        <f t="shared" si="5"/>
      </c>
      <c r="L134" s="67"/>
      <c r="M134" s="73"/>
    </row>
    <row r="135" spans="1:13" ht="12.75">
      <c r="A135" s="62">
        <f ca="1" t="shared" si="4"/>
      </c>
      <c r="B135" s="63"/>
      <c r="C135" s="75"/>
      <c r="D135" s="75"/>
      <c r="E135" s="66"/>
      <c r="F135" s="64"/>
      <c r="G135" s="65"/>
      <c r="H135" s="72"/>
      <c r="I135" s="72"/>
      <c r="J135" s="97">
        <f t="shared" si="3"/>
      </c>
      <c r="K135" s="69">
        <f t="shared" si="5"/>
      </c>
      <c r="L135" s="67"/>
      <c r="M135" s="73"/>
    </row>
    <row r="136" spans="1:13" ht="12.75">
      <c r="A136" s="62">
        <f ca="1" t="shared" si="4"/>
      </c>
      <c r="B136" s="63"/>
      <c r="C136" s="75"/>
      <c r="D136" s="75"/>
      <c r="E136" s="66"/>
      <c r="F136" s="64"/>
      <c r="G136" s="65"/>
      <c r="H136" s="72"/>
      <c r="I136" s="72"/>
      <c r="J136" s="97">
        <f t="shared" si="3"/>
      </c>
      <c r="K136" s="69">
        <f t="shared" si="5"/>
      </c>
      <c r="L136" s="67"/>
      <c r="M136" s="73"/>
    </row>
    <row r="137" spans="1:13" ht="12.75">
      <c r="A137" s="62">
        <f ca="1" t="shared" si="4"/>
      </c>
      <c r="B137" s="63"/>
      <c r="C137" s="75"/>
      <c r="D137" s="75"/>
      <c r="E137" s="66"/>
      <c r="F137" s="64"/>
      <c r="G137" s="65"/>
      <c r="H137" s="72"/>
      <c r="I137" s="72"/>
      <c r="J137" s="97">
        <f t="shared" si="3"/>
      </c>
      <c r="K137" s="69">
        <f t="shared" si="5"/>
      </c>
      <c r="L137" s="67"/>
      <c r="M137" s="73"/>
    </row>
    <row r="138" spans="1:13" ht="12.75">
      <c r="A138" s="62">
        <f ca="1" t="shared" si="4"/>
      </c>
      <c r="B138" s="63"/>
      <c r="C138" s="75"/>
      <c r="D138" s="75"/>
      <c r="E138" s="66"/>
      <c r="F138" s="64"/>
      <c r="G138" s="65"/>
      <c r="H138" s="72"/>
      <c r="I138" s="72"/>
      <c r="J138" s="97">
        <f t="shared" si="3"/>
      </c>
      <c r="K138" s="69">
        <f t="shared" si="5"/>
      </c>
      <c r="L138" s="67"/>
      <c r="M138" s="73"/>
    </row>
    <row r="139" spans="1:13" ht="12.75">
      <c r="A139" s="62">
        <f ca="1" t="shared" si="4"/>
      </c>
      <c r="B139" s="63"/>
      <c r="C139" s="75"/>
      <c r="D139" s="75"/>
      <c r="E139" s="66"/>
      <c r="F139" s="64"/>
      <c r="G139" s="65"/>
      <c r="H139" s="72"/>
      <c r="I139" s="72"/>
      <c r="J139" s="97">
        <f t="shared" si="3"/>
      </c>
      <c r="K139" s="69">
        <f t="shared" si="5"/>
      </c>
      <c r="L139" s="67"/>
      <c r="M139" s="73"/>
    </row>
    <row r="140" spans="1:13" ht="12.75">
      <c r="A140" s="62">
        <f ca="1" t="shared" si="4"/>
      </c>
      <c r="B140" s="63"/>
      <c r="C140" s="75"/>
      <c r="D140" s="75"/>
      <c r="E140" s="66"/>
      <c r="F140" s="64"/>
      <c r="G140" s="65"/>
      <c r="H140" s="72"/>
      <c r="I140" s="72"/>
      <c r="J140" s="97">
        <f t="shared" si="3"/>
      </c>
      <c r="K140" s="69">
        <f t="shared" si="5"/>
      </c>
      <c r="L140" s="67"/>
      <c r="M140" s="73"/>
    </row>
    <row r="141" spans="1:13" ht="12.75">
      <c r="A141" s="62">
        <f ca="1" t="shared" si="4"/>
      </c>
      <c r="B141" s="63"/>
      <c r="C141" s="75"/>
      <c r="D141" s="75"/>
      <c r="E141" s="66"/>
      <c r="F141" s="64"/>
      <c r="G141" s="65"/>
      <c r="H141" s="72"/>
      <c r="I141" s="72"/>
      <c r="J141" s="97">
        <f t="shared" si="3"/>
      </c>
      <c r="K141" s="69">
        <f t="shared" si="5"/>
      </c>
      <c r="L141" s="67"/>
      <c r="M141" s="73"/>
    </row>
    <row r="142" spans="1:13" ht="12.75">
      <c r="A142" s="62">
        <f ca="1" t="shared" si="4"/>
      </c>
      <c r="B142" s="63"/>
      <c r="C142" s="75"/>
      <c r="D142" s="75"/>
      <c r="E142" s="66"/>
      <c r="F142" s="64"/>
      <c r="G142" s="65"/>
      <c r="H142" s="72"/>
      <c r="I142" s="72"/>
      <c r="J142" s="97">
        <f t="shared" si="3"/>
      </c>
      <c r="K142" s="69">
        <f t="shared" si="5"/>
      </c>
      <c r="L142" s="67"/>
      <c r="M142" s="73"/>
    </row>
    <row r="143" spans="1:13" ht="12.75">
      <c r="A143" s="62">
        <f ca="1" t="shared" si="4"/>
      </c>
      <c r="B143" s="63"/>
      <c r="C143" s="75"/>
      <c r="D143" s="75"/>
      <c r="E143" s="66"/>
      <c r="F143" s="64"/>
      <c r="G143" s="65"/>
      <c r="H143" s="72"/>
      <c r="I143" s="72"/>
      <c r="J143" s="97">
        <f t="shared" si="3"/>
      </c>
      <c r="K143" s="69">
        <f t="shared" si="5"/>
      </c>
      <c r="L143" s="67"/>
      <c r="M143" s="73"/>
    </row>
    <row r="144" spans="1:13" ht="12.75">
      <c r="A144" s="62">
        <f ca="1" t="shared" si="4"/>
      </c>
      <c r="B144" s="63"/>
      <c r="C144" s="75"/>
      <c r="D144" s="75"/>
      <c r="E144" s="66"/>
      <c r="F144" s="64"/>
      <c r="G144" s="65"/>
      <c r="H144" s="72"/>
      <c r="I144" s="72"/>
      <c r="J144" s="97">
        <f t="shared" si="3"/>
      </c>
      <c r="K144" s="69">
        <f t="shared" si="5"/>
      </c>
      <c r="L144" s="67"/>
      <c r="M144" s="73"/>
    </row>
    <row r="145" spans="1:13" ht="12.75">
      <c r="A145" s="62">
        <f ca="1" t="shared" si="4"/>
      </c>
      <c r="B145" s="63"/>
      <c r="C145" s="75"/>
      <c r="D145" s="75"/>
      <c r="E145" s="66"/>
      <c r="F145" s="64"/>
      <c r="G145" s="65"/>
      <c r="H145" s="72"/>
      <c r="I145" s="72"/>
      <c r="J145" s="97">
        <f t="shared" si="3"/>
      </c>
      <c r="K145" s="69">
        <f t="shared" si="5"/>
      </c>
      <c r="L145" s="67"/>
      <c r="M145" s="73"/>
    </row>
    <row r="146" spans="1:13" ht="12.75">
      <c r="A146" s="62">
        <f aca="true" ca="1" t="shared" si="6" ref="A146:A200">+IF(NOT(ISBLANK(INDIRECT("e"&amp;ROW()))),MAX(INDIRECT("a$16:A"&amp;ROW()-1))+1,"")</f>
      </c>
      <c r="B146" s="63"/>
      <c r="C146" s="75"/>
      <c r="D146" s="75"/>
      <c r="E146" s="66"/>
      <c r="F146" s="64"/>
      <c r="G146" s="65"/>
      <c r="H146" s="72"/>
      <c r="I146" s="72"/>
      <c r="J146" s="97">
        <f aca="true" t="shared" si="7" ref="J146:J200">+IF(AND(H146="",I146=""),"",ROUND(I146,2)*H146)</f>
      </c>
      <c r="K146" s="69">
        <f t="shared" si="5"/>
      </c>
      <c r="L146" s="67"/>
      <c r="M146" s="73"/>
    </row>
    <row r="147" spans="1:13" ht="12.75">
      <c r="A147" s="62">
        <f ca="1" t="shared" si="6"/>
      </c>
      <c r="B147" s="63"/>
      <c r="C147" s="75"/>
      <c r="D147" s="75"/>
      <c r="E147" s="66"/>
      <c r="F147" s="64"/>
      <c r="G147" s="65"/>
      <c r="H147" s="72"/>
      <c r="I147" s="72"/>
      <c r="J147" s="97">
        <f t="shared" si="7"/>
      </c>
      <c r="K147" s="69">
        <f t="shared" si="5"/>
      </c>
      <c r="L147" s="67"/>
      <c r="M147" s="73"/>
    </row>
    <row r="148" spans="1:13" ht="12.75">
      <c r="A148" s="62">
        <f ca="1" t="shared" si="6"/>
      </c>
      <c r="B148" s="63"/>
      <c r="C148" s="75"/>
      <c r="D148" s="75"/>
      <c r="E148" s="66"/>
      <c r="F148" s="64"/>
      <c r="G148" s="65"/>
      <c r="H148" s="72"/>
      <c r="I148" s="72"/>
      <c r="J148" s="97">
        <f t="shared" si="7"/>
      </c>
      <c r="K148" s="69">
        <f t="shared" si="5"/>
      </c>
      <c r="L148" s="67"/>
      <c r="M148" s="73"/>
    </row>
    <row r="149" spans="1:13" ht="12.75">
      <c r="A149" s="62">
        <f ca="1" t="shared" si="6"/>
      </c>
      <c r="B149" s="63"/>
      <c r="C149" s="75"/>
      <c r="D149" s="75"/>
      <c r="E149" s="66"/>
      <c r="F149" s="64"/>
      <c r="G149" s="65"/>
      <c r="H149" s="72"/>
      <c r="I149" s="72"/>
      <c r="J149" s="97">
        <f t="shared" si="7"/>
      </c>
      <c r="K149" s="69">
        <f t="shared" si="5"/>
      </c>
      <c r="L149" s="67"/>
      <c r="M149" s="73"/>
    </row>
    <row r="150" spans="1:13" ht="12.75">
      <c r="A150" s="62">
        <f ca="1" t="shared" si="6"/>
      </c>
      <c r="B150" s="63"/>
      <c r="C150" s="75"/>
      <c r="D150" s="75"/>
      <c r="E150" s="66"/>
      <c r="F150" s="64"/>
      <c r="G150" s="65"/>
      <c r="H150" s="72"/>
      <c r="I150" s="72"/>
      <c r="J150" s="97">
        <f t="shared" si="7"/>
      </c>
      <c r="K150" s="69">
        <f t="shared" si="5"/>
      </c>
      <c r="L150" s="67"/>
      <c r="M150" s="73"/>
    </row>
    <row r="151" spans="1:13" ht="12.75">
      <c r="A151" s="62">
        <f ca="1" t="shared" si="6"/>
      </c>
      <c r="B151" s="63"/>
      <c r="C151" s="75"/>
      <c r="D151" s="75"/>
      <c r="E151" s="66"/>
      <c r="F151" s="64"/>
      <c r="G151" s="65"/>
      <c r="H151" s="72"/>
      <c r="I151" s="72"/>
      <c r="J151" s="97">
        <f t="shared" si="7"/>
      </c>
      <c r="K151" s="69">
        <f t="shared" si="5"/>
      </c>
      <c r="L151" s="67"/>
      <c r="M151" s="73"/>
    </row>
    <row r="152" spans="1:13" ht="12.75">
      <c r="A152" s="62">
        <f ca="1" t="shared" si="6"/>
      </c>
      <c r="B152" s="63"/>
      <c r="C152" s="75"/>
      <c r="D152" s="75"/>
      <c r="E152" s="66"/>
      <c r="F152" s="64"/>
      <c r="G152" s="65"/>
      <c r="H152" s="72"/>
      <c r="I152" s="72"/>
      <c r="J152" s="97">
        <f t="shared" si="7"/>
      </c>
      <c r="K152" s="69">
        <f t="shared" si="5"/>
      </c>
      <c r="L152" s="67"/>
      <c r="M152" s="73"/>
    </row>
    <row r="153" spans="1:13" ht="12.75">
      <c r="A153" s="62">
        <f ca="1" t="shared" si="6"/>
      </c>
      <c r="B153" s="63"/>
      <c r="C153" s="75"/>
      <c r="D153" s="75"/>
      <c r="E153" s="66"/>
      <c r="F153" s="64"/>
      <c r="G153" s="65"/>
      <c r="H153" s="72"/>
      <c r="I153" s="72"/>
      <c r="J153" s="97">
        <f t="shared" si="7"/>
      </c>
      <c r="K153" s="69">
        <f t="shared" si="5"/>
      </c>
      <c r="L153" s="67"/>
      <c r="M153" s="73"/>
    </row>
    <row r="154" spans="1:13" ht="12.75">
      <c r="A154" s="62">
        <f ca="1" t="shared" si="6"/>
      </c>
      <c r="B154" s="63"/>
      <c r="C154" s="75"/>
      <c r="D154" s="75"/>
      <c r="E154" s="66"/>
      <c r="F154" s="64"/>
      <c r="G154" s="65"/>
      <c r="H154" s="72"/>
      <c r="I154" s="72"/>
      <c r="J154" s="97">
        <f t="shared" si="7"/>
      </c>
      <c r="K154" s="69">
        <f t="shared" si="5"/>
      </c>
      <c r="L154" s="67"/>
      <c r="M154" s="73"/>
    </row>
    <row r="155" spans="1:13" ht="12.75">
      <c r="A155" s="62">
        <f ca="1" t="shared" si="6"/>
      </c>
      <c r="B155" s="63"/>
      <c r="C155" s="75"/>
      <c r="D155" s="75"/>
      <c r="E155" s="66"/>
      <c r="F155" s="64"/>
      <c r="G155" s="65"/>
      <c r="H155" s="72"/>
      <c r="I155" s="72"/>
      <c r="J155" s="97">
        <f t="shared" si="7"/>
      </c>
      <c r="K155" s="69">
        <f t="shared" si="5"/>
      </c>
      <c r="L155" s="67"/>
      <c r="M155" s="73"/>
    </row>
    <row r="156" spans="1:13" ht="12.75">
      <c r="A156" s="62">
        <f ca="1" t="shared" si="6"/>
      </c>
      <c r="B156" s="63"/>
      <c r="C156" s="75"/>
      <c r="D156" s="75"/>
      <c r="E156" s="66"/>
      <c r="F156" s="64"/>
      <c r="G156" s="65"/>
      <c r="H156" s="72"/>
      <c r="I156" s="72"/>
      <c r="J156" s="97">
        <f t="shared" si="7"/>
      </c>
      <c r="K156" s="69">
        <f t="shared" si="5"/>
      </c>
      <c r="L156" s="67"/>
      <c r="M156" s="73"/>
    </row>
    <row r="157" spans="1:13" ht="12.75">
      <c r="A157" s="62">
        <f ca="1" t="shared" si="6"/>
      </c>
      <c r="B157" s="63"/>
      <c r="C157" s="75"/>
      <c r="D157" s="75"/>
      <c r="E157" s="66"/>
      <c r="F157" s="64"/>
      <c r="G157" s="65"/>
      <c r="H157" s="72"/>
      <c r="I157" s="72"/>
      <c r="J157" s="97">
        <f t="shared" si="7"/>
      </c>
      <c r="K157" s="69">
        <f t="shared" si="5"/>
      </c>
      <c r="L157" s="67"/>
      <c r="M157" s="73"/>
    </row>
    <row r="158" spans="1:13" ht="12.75">
      <c r="A158" s="62">
        <f ca="1" t="shared" si="6"/>
      </c>
      <c r="B158" s="63"/>
      <c r="C158" s="75"/>
      <c r="D158" s="75"/>
      <c r="E158" s="66"/>
      <c r="F158" s="64"/>
      <c r="G158" s="65"/>
      <c r="H158" s="72"/>
      <c r="I158" s="72"/>
      <c r="J158" s="97">
        <f t="shared" si="7"/>
      </c>
      <c r="K158" s="69">
        <f t="shared" si="5"/>
      </c>
      <c r="L158" s="67"/>
      <c r="M158" s="73"/>
    </row>
    <row r="159" spans="1:13" ht="12.75">
      <c r="A159" s="62">
        <f ca="1" t="shared" si="6"/>
      </c>
      <c r="B159" s="63"/>
      <c r="C159" s="75"/>
      <c r="D159" s="75"/>
      <c r="E159" s="66"/>
      <c r="F159" s="64"/>
      <c r="G159" s="65"/>
      <c r="H159" s="72"/>
      <c r="I159" s="72"/>
      <c r="J159" s="97">
        <f t="shared" si="7"/>
      </c>
      <c r="K159" s="69">
        <f t="shared" si="5"/>
      </c>
      <c r="L159" s="67"/>
      <c r="M159" s="73"/>
    </row>
    <row r="160" spans="1:13" ht="12.75">
      <c r="A160" s="62">
        <f ca="1" t="shared" si="6"/>
      </c>
      <c r="B160" s="63"/>
      <c r="C160" s="75"/>
      <c r="D160" s="75"/>
      <c r="E160" s="66"/>
      <c r="F160" s="64"/>
      <c r="G160" s="65"/>
      <c r="H160" s="72"/>
      <c r="I160" s="72"/>
      <c r="J160" s="97">
        <f t="shared" si="7"/>
      </c>
      <c r="K160" s="69">
        <f t="shared" si="5"/>
      </c>
      <c r="L160" s="67"/>
      <c r="M160" s="73"/>
    </row>
    <row r="161" spans="1:13" ht="12.75">
      <c r="A161" s="62">
        <f ca="1" t="shared" si="6"/>
      </c>
      <c r="B161" s="63"/>
      <c r="C161" s="75"/>
      <c r="D161" s="75"/>
      <c r="E161" s="66"/>
      <c r="F161" s="64"/>
      <c r="G161" s="65"/>
      <c r="H161" s="72"/>
      <c r="I161" s="72"/>
      <c r="J161" s="97">
        <f t="shared" si="7"/>
      </c>
      <c r="K161" s="69">
        <f t="shared" si="5"/>
      </c>
      <c r="L161" s="67"/>
      <c r="M161" s="73"/>
    </row>
    <row r="162" spans="1:13" ht="12.75">
      <c r="A162" s="62">
        <f ca="1" t="shared" si="6"/>
      </c>
      <c r="B162" s="63"/>
      <c r="C162" s="75"/>
      <c r="D162" s="75"/>
      <c r="E162" s="66"/>
      <c r="F162" s="64"/>
      <c r="G162" s="65"/>
      <c r="H162" s="72"/>
      <c r="I162" s="72"/>
      <c r="J162" s="97">
        <f t="shared" si="7"/>
      </c>
      <c r="K162" s="69">
        <f t="shared" si="5"/>
      </c>
      <c r="L162" s="67"/>
      <c r="M162" s="73"/>
    </row>
    <row r="163" spans="1:13" ht="12.75">
      <c r="A163" s="62">
        <f ca="1" t="shared" si="6"/>
      </c>
      <c r="B163" s="63"/>
      <c r="C163" s="75"/>
      <c r="D163" s="75"/>
      <c r="E163" s="66"/>
      <c r="F163" s="64"/>
      <c r="G163" s="65"/>
      <c r="H163" s="72"/>
      <c r="I163" s="72"/>
      <c r="J163" s="97">
        <f t="shared" si="7"/>
      </c>
      <c r="K163" s="69">
        <f t="shared" si="5"/>
      </c>
      <c r="L163" s="67"/>
      <c r="M163" s="73"/>
    </row>
    <row r="164" spans="1:13" ht="12.75">
      <c r="A164" s="62">
        <f ca="1" t="shared" si="6"/>
      </c>
      <c r="B164" s="63"/>
      <c r="C164" s="75"/>
      <c r="D164" s="75"/>
      <c r="E164" s="66"/>
      <c r="F164" s="64"/>
      <c r="G164" s="65"/>
      <c r="H164" s="72"/>
      <c r="I164" s="72"/>
      <c r="J164" s="97">
        <f t="shared" si="7"/>
      </c>
      <c r="K164" s="69">
        <f t="shared" si="5"/>
      </c>
      <c r="L164" s="67"/>
      <c r="M164" s="73"/>
    </row>
    <row r="165" spans="1:13" ht="12.75">
      <c r="A165" s="62">
        <f ca="1" t="shared" si="6"/>
      </c>
      <c r="B165" s="63"/>
      <c r="C165" s="75"/>
      <c r="D165" s="75"/>
      <c r="E165" s="66"/>
      <c r="F165" s="64"/>
      <c r="G165" s="65"/>
      <c r="H165" s="72"/>
      <c r="I165" s="72"/>
      <c r="J165" s="97">
        <f t="shared" si="7"/>
      </c>
      <c r="K165" s="69">
        <f t="shared" si="5"/>
      </c>
      <c r="L165" s="67"/>
      <c r="M165" s="73"/>
    </row>
    <row r="166" spans="1:13" ht="12.75">
      <c r="A166" s="62">
        <f ca="1" t="shared" si="6"/>
      </c>
      <c r="B166" s="63"/>
      <c r="C166" s="75"/>
      <c r="D166" s="75"/>
      <c r="E166" s="66"/>
      <c r="F166" s="64"/>
      <c r="G166" s="65"/>
      <c r="H166" s="72"/>
      <c r="I166" s="72"/>
      <c r="J166" s="97">
        <f t="shared" si="7"/>
      </c>
      <c r="K166" s="69">
        <f t="shared" si="5"/>
      </c>
      <c r="L166" s="67"/>
      <c r="M166" s="73"/>
    </row>
    <row r="167" spans="1:13" ht="12.75">
      <c r="A167" s="62">
        <f ca="1" t="shared" si="6"/>
      </c>
      <c r="B167" s="63"/>
      <c r="C167" s="75"/>
      <c r="D167" s="75"/>
      <c r="E167" s="66"/>
      <c r="F167" s="64"/>
      <c r="G167" s="65"/>
      <c r="H167" s="72"/>
      <c r="I167" s="72"/>
      <c r="J167" s="97">
        <f t="shared" si="7"/>
      </c>
      <c r="K167" s="69">
        <f t="shared" si="5"/>
      </c>
      <c r="L167" s="67"/>
      <c r="M167" s="73"/>
    </row>
    <row r="168" spans="1:13" ht="12.75">
      <c r="A168" s="62">
        <f ca="1" t="shared" si="6"/>
      </c>
      <c r="B168" s="63"/>
      <c r="C168" s="75"/>
      <c r="D168" s="75"/>
      <c r="E168" s="66"/>
      <c r="F168" s="64"/>
      <c r="G168" s="65"/>
      <c r="H168" s="72"/>
      <c r="I168" s="72"/>
      <c r="J168" s="97">
        <f t="shared" si="7"/>
      </c>
      <c r="K168" s="69">
        <f t="shared" si="5"/>
      </c>
      <c r="L168" s="67"/>
      <c r="M168" s="73"/>
    </row>
    <row r="169" spans="1:13" ht="12.75">
      <c r="A169" s="62">
        <f ca="1" t="shared" si="6"/>
      </c>
      <c r="B169" s="63"/>
      <c r="C169" s="75"/>
      <c r="D169" s="75"/>
      <c r="E169" s="66"/>
      <c r="F169" s="64"/>
      <c r="G169" s="65"/>
      <c r="H169" s="72"/>
      <c r="I169" s="72"/>
      <c r="J169" s="97">
        <f t="shared" si="7"/>
      </c>
      <c r="K169" s="69">
        <f t="shared" si="5"/>
      </c>
      <c r="L169" s="67"/>
      <c r="M169" s="73"/>
    </row>
    <row r="170" spans="1:13" ht="12.75">
      <c r="A170" s="62">
        <f ca="1" t="shared" si="6"/>
      </c>
      <c r="B170" s="63"/>
      <c r="C170" s="75"/>
      <c r="D170" s="75"/>
      <c r="E170" s="66"/>
      <c r="F170" s="64"/>
      <c r="G170" s="65"/>
      <c r="H170" s="72"/>
      <c r="I170" s="72"/>
      <c r="J170" s="97">
        <f t="shared" si="7"/>
      </c>
      <c r="K170" s="69">
        <f t="shared" si="5"/>
      </c>
      <c r="L170" s="67"/>
      <c r="M170" s="73"/>
    </row>
    <row r="171" spans="1:13" ht="12.75">
      <c r="A171" s="62">
        <f ca="1" t="shared" si="6"/>
      </c>
      <c r="B171" s="63"/>
      <c r="C171" s="75"/>
      <c r="D171" s="75"/>
      <c r="E171" s="66"/>
      <c r="F171" s="64"/>
      <c r="G171" s="65"/>
      <c r="H171" s="72"/>
      <c r="I171" s="72"/>
      <c r="J171" s="97">
        <f t="shared" si="7"/>
      </c>
      <c r="K171" s="69">
        <f t="shared" si="5"/>
      </c>
      <c r="L171" s="67"/>
      <c r="M171" s="73"/>
    </row>
    <row r="172" spans="1:13" ht="12.75">
      <c r="A172" s="62">
        <f ca="1" t="shared" si="6"/>
      </c>
      <c r="B172" s="63"/>
      <c r="C172" s="75"/>
      <c r="D172" s="75"/>
      <c r="E172" s="66"/>
      <c r="F172" s="64"/>
      <c r="G172" s="65"/>
      <c r="H172" s="72"/>
      <c r="I172" s="72"/>
      <c r="J172" s="97">
        <f t="shared" si="7"/>
      </c>
      <c r="K172" s="69">
        <f t="shared" si="5"/>
      </c>
      <c r="L172" s="67"/>
      <c r="M172" s="73"/>
    </row>
    <row r="173" spans="1:13" ht="12.75">
      <c r="A173" s="62">
        <f ca="1" t="shared" si="6"/>
      </c>
      <c r="B173" s="63"/>
      <c r="C173" s="75"/>
      <c r="D173" s="75"/>
      <c r="E173" s="66"/>
      <c r="F173" s="64"/>
      <c r="G173" s="65"/>
      <c r="H173" s="72"/>
      <c r="I173" s="72"/>
      <c r="J173" s="97">
        <f t="shared" si="7"/>
      </c>
      <c r="K173" s="69">
        <f t="shared" si="5"/>
      </c>
      <c r="L173" s="67"/>
      <c r="M173" s="73"/>
    </row>
    <row r="174" spans="1:13" ht="12.75">
      <c r="A174" s="62">
        <f ca="1" t="shared" si="6"/>
      </c>
      <c r="B174" s="63"/>
      <c r="C174" s="75"/>
      <c r="D174" s="75"/>
      <c r="E174" s="66"/>
      <c r="F174" s="64"/>
      <c r="G174" s="65"/>
      <c r="H174" s="72"/>
      <c r="I174" s="72"/>
      <c r="J174" s="97">
        <f t="shared" si="7"/>
      </c>
      <c r="K174" s="69">
        <f t="shared" si="5"/>
      </c>
      <c r="L174" s="67"/>
      <c r="M174" s="73"/>
    </row>
    <row r="175" spans="1:13" ht="12.75">
      <c r="A175" s="62">
        <f ca="1" t="shared" si="6"/>
      </c>
      <c r="B175" s="63"/>
      <c r="C175" s="75"/>
      <c r="D175" s="75"/>
      <c r="E175" s="66"/>
      <c r="F175" s="64"/>
      <c r="G175" s="65"/>
      <c r="H175" s="72"/>
      <c r="I175" s="72"/>
      <c r="J175" s="97">
        <f t="shared" si="7"/>
      </c>
      <c r="K175" s="69">
        <f t="shared" si="5"/>
      </c>
      <c r="L175" s="67"/>
      <c r="M175" s="73"/>
    </row>
    <row r="176" spans="1:13" ht="12.75">
      <c r="A176" s="62">
        <f ca="1" t="shared" si="6"/>
      </c>
      <c r="B176" s="63"/>
      <c r="C176" s="75"/>
      <c r="D176" s="75"/>
      <c r="E176" s="66"/>
      <c r="F176" s="64"/>
      <c r="G176" s="65"/>
      <c r="H176" s="72"/>
      <c r="I176" s="72"/>
      <c r="J176" s="97">
        <f t="shared" si="7"/>
      </c>
      <c r="K176" s="69">
        <f t="shared" si="5"/>
      </c>
      <c r="L176" s="67"/>
      <c r="M176" s="73"/>
    </row>
    <row r="177" spans="1:13" ht="12.75">
      <c r="A177" s="62">
        <f ca="1" t="shared" si="6"/>
      </c>
      <c r="B177" s="63"/>
      <c r="C177" s="75"/>
      <c r="D177" s="75"/>
      <c r="E177" s="66"/>
      <c r="F177" s="64"/>
      <c r="G177" s="65"/>
      <c r="H177" s="72"/>
      <c r="I177" s="72"/>
      <c r="J177" s="97">
        <f t="shared" si="7"/>
      </c>
      <c r="K177" s="69">
        <f t="shared" si="5"/>
      </c>
      <c r="L177" s="67"/>
      <c r="M177" s="73"/>
    </row>
    <row r="178" spans="1:13" ht="12.75">
      <c r="A178" s="62">
        <f ca="1" t="shared" si="6"/>
      </c>
      <c r="B178" s="63"/>
      <c r="C178" s="75"/>
      <c r="D178" s="75"/>
      <c r="E178" s="66"/>
      <c r="F178" s="64"/>
      <c r="G178" s="65"/>
      <c r="H178" s="72"/>
      <c r="I178" s="72"/>
      <c r="J178" s="97">
        <f t="shared" si="7"/>
      </c>
      <c r="K178" s="69">
        <f t="shared" si="5"/>
      </c>
      <c r="L178" s="67"/>
      <c r="M178" s="73"/>
    </row>
    <row r="179" spans="1:13" ht="12.75">
      <c r="A179" s="62">
        <f ca="1" t="shared" si="6"/>
      </c>
      <c r="B179" s="63"/>
      <c r="C179" s="75"/>
      <c r="D179" s="75"/>
      <c r="E179" s="66"/>
      <c r="F179" s="64"/>
      <c r="G179" s="65"/>
      <c r="H179" s="72"/>
      <c r="I179" s="72"/>
      <c r="J179" s="97">
        <f t="shared" si="7"/>
      </c>
      <c r="K179" s="69">
        <f t="shared" si="5"/>
      </c>
      <c r="L179" s="67"/>
      <c r="M179" s="73"/>
    </row>
    <row r="180" spans="1:13" ht="12.75">
      <c r="A180" s="62">
        <f ca="1" t="shared" si="6"/>
      </c>
      <c r="B180" s="63"/>
      <c r="C180" s="75"/>
      <c r="D180" s="75"/>
      <c r="E180" s="66"/>
      <c r="F180" s="64"/>
      <c r="G180" s="65"/>
      <c r="H180" s="72"/>
      <c r="I180" s="72"/>
      <c r="J180" s="97">
        <f t="shared" si="7"/>
      </c>
      <c r="K180" s="69">
        <f t="shared" si="5"/>
      </c>
      <c r="L180" s="67"/>
      <c r="M180" s="73"/>
    </row>
    <row r="181" spans="1:13" ht="12.75">
      <c r="A181" s="62">
        <f ca="1" t="shared" si="6"/>
      </c>
      <c r="B181" s="63"/>
      <c r="C181" s="75"/>
      <c r="D181" s="75"/>
      <c r="E181" s="66"/>
      <c r="F181" s="64"/>
      <c r="G181" s="65"/>
      <c r="H181" s="72"/>
      <c r="I181" s="72"/>
      <c r="J181" s="97">
        <f t="shared" si="7"/>
      </c>
      <c r="K181" s="69">
        <f aca="true" t="shared" si="8" ref="K181:K200">IF(G181&lt;&gt;"","M","")</f>
      </c>
      <c r="L181" s="67"/>
      <c r="M181" s="73"/>
    </row>
    <row r="182" spans="1:13" ht="12.75">
      <c r="A182" s="62">
        <f ca="1" t="shared" si="6"/>
      </c>
      <c r="B182" s="63"/>
      <c r="C182" s="75"/>
      <c r="D182" s="75"/>
      <c r="E182" s="66"/>
      <c r="F182" s="64"/>
      <c r="G182" s="65"/>
      <c r="H182" s="72"/>
      <c r="I182" s="72"/>
      <c r="J182" s="97">
        <f t="shared" si="7"/>
      </c>
      <c r="K182" s="69">
        <f t="shared" si="8"/>
      </c>
      <c r="L182" s="67"/>
      <c r="M182" s="73"/>
    </row>
    <row r="183" spans="1:13" ht="12.75">
      <c r="A183" s="62">
        <f ca="1" t="shared" si="6"/>
      </c>
      <c r="B183" s="63"/>
      <c r="C183" s="75"/>
      <c r="D183" s="75"/>
      <c r="E183" s="66"/>
      <c r="F183" s="64"/>
      <c r="G183" s="65"/>
      <c r="H183" s="72"/>
      <c r="I183" s="72"/>
      <c r="J183" s="97">
        <f t="shared" si="7"/>
      </c>
      <c r="K183" s="69">
        <f t="shared" si="8"/>
      </c>
      <c r="L183" s="67"/>
      <c r="M183" s="73"/>
    </row>
    <row r="184" spans="1:13" ht="12.75">
      <c r="A184" s="62">
        <f ca="1" t="shared" si="6"/>
      </c>
      <c r="B184" s="63"/>
      <c r="C184" s="75"/>
      <c r="D184" s="75"/>
      <c r="E184" s="66"/>
      <c r="F184" s="64"/>
      <c r="G184" s="65"/>
      <c r="H184" s="72"/>
      <c r="I184" s="72"/>
      <c r="J184" s="97">
        <f t="shared" si="7"/>
      </c>
      <c r="K184" s="69">
        <f t="shared" si="8"/>
      </c>
      <c r="L184" s="67"/>
      <c r="M184" s="73"/>
    </row>
    <row r="185" spans="1:13" ht="12.75">
      <c r="A185" s="62">
        <f ca="1" t="shared" si="6"/>
      </c>
      <c r="B185" s="63"/>
      <c r="C185" s="75"/>
      <c r="D185" s="75"/>
      <c r="E185" s="66"/>
      <c r="F185" s="64"/>
      <c r="G185" s="65"/>
      <c r="H185" s="72"/>
      <c r="I185" s="72"/>
      <c r="J185" s="97">
        <f t="shared" si="7"/>
      </c>
      <c r="K185" s="69">
        <f t="shared" si="8"/>
      </c>
      <c r="L185" s="67"/>
      <c r="M185" s="73"/>
    </row>
    <row r="186" spans="1:13" ht="12.75">
      <c r="A186" s="62">
        <f ca="1" t="shared" si="6"/>
      </c>
      <c r="B186" s="63"/>
      <c r="C186" s="75"/>
      <c r="D186" s="75"/>
      <c r="E186" s="66"/>
      <c r="F186" s="64"/>
      <c r="G186" s="65"/>
      <c r="H186" s="72"/>
      <c r="I186" s="72"/>
      <c r="J186" s="97">
        <f t="shared" si="7"/>
      </c>
      <c r="K186" s="69">
        <f t="shared" si="8"/>
      </c>
      <c r="L186" s="67"/>
      <c r="M186" s="73"/>
    </row>
    <row r="187" spans="1:13" ht="12.75">
      <c r="A187" s="62">
        <f ca="1" t="shared" si="6"/>
      </c>
      <c r="B187" s="63"/>
      <c r="C187" s="75"/>
      <c r="D187" s="75"/>
      <c r="E187" s="66"/>
      <c r="F187" s="64"/>
      <c r="G187" s="65"/>
      <c r="H187" s="72"/>
      <c r="I187" s="72"/>
      <c r="J187" s="97">
        <f t="shared" si="7"/>
      </c>
      <c r="K187" s="69">
        <f t="shared" si="8"/>
      </c>
      <c r="L187" s="67"/>
      <c r="M187" s="73"/>
    </row>
    <row r="188" spans="1:13" ht="12.75">
      <c r="A188" s="62">
        <f ca="1" t="shared" si="6"/>
      </c>
      <c r="B188" s="63"/>
      <c r="C188" s="75"/>
      <c r="D188" s="75"/>
      <c r="E188" s="66"/>
      <c r="F188" s="64"/>
      <c r="G188" s="65"/>
      <c r="H188" s="72"/>
      <c r="I188" s="72"/>
      <c r="J188" s="97">
        <f t="shared" si="7"/>
      </c>
      <c r="K188" s="69">
        <f t="shared" si="8"/>
      </c>
      <c r="L188" s="67"/>
      <c r="M188" s="73"/>
    </row>
    <row r="189" spans="1:13" ht="12.75">
      <c r="A189" s="62">
        <f ca="1" t="shared" si="6"/>
      </c>
      <c r="B189" s="63"/>
      <c r="C189" s="75"/>
      <c r="D189" s="75"/>
      <c r="E189" s="66"/>
      <c r="F189" s="64"/>
      <c r="G189" s="65"/>
      <c r="H189" s="72"/>
      <c r="I189" s="72"/>
      <c r="J189" s="97">
        <f t="shared" si="7"/>
      </c>
      <c r="K189" s="69">
        <f t="shared" si="8"/>
      </c>
      <c r="L189" s="67"/>
      <c r="M189" s="73"/>
    </row>
    <row r="190" spans="1:13" ht="12.75">
      <c r="A190" s="62">
        <f ca="1" t="shared" si="6"/>
      </c>
      <c r="B190" s="63"/>
      <c r="C190" s="75"/>
      <c r="D190" s="75"/>
      <c r="E190" s="66"/>
      <c r="F190" s="64"/>
      <c r="G190" s="65"/>
      <c r="H190" s="72"/>
      <c r="I190" s="72"/>
      <c r="J190" s="97">
        <f t="shared" si="7"/>
      </c>
      <c r="K190" s="69">
        <f t="shared" si="8"/>
      </c>
      <c r="L190" s="67"/>
      <c r="M190" s="73"/>
    </row>
    <row r="191" spans="1:13" ht="12.75">
      <c r="A191" s="62">
        <f ca="1" t="shared" si="6"/>
      </c>
      <c r="B191" s="63"/>
      <c r="C191" s="75"/>
      <c r="D191" s="75"/>
      <c r="E191" s="66"/>
      <c r="F191" s="64"/>
      <c r="G191" s="65"/>
      <c r="H191" s="72"/>
      <c r="I191" s="72"/>
      <c r="J191" s="97">
        <f t="shared" si="7"/>
      </c>
      <c r="K191" s="69">
        <f t="shared" si="8"/>
      </c>
      <c r="L191" s="67"/>
      <c r="M191" s="73"/>
    </row>
    <row r="192" spans="1:13" ht="12.75">
      <c r="A192" s="62">
        <f ca="1" t="shared" si="6"/>
      </c>
      <c r="B192" s="63"/>
      <c r="C192" s="75"/>
      <c r="D192" s="75"/>
      <c r="E192" s="66"/>
      <c r="F192" s="64"/>
      <c r="G192" s="65"/>
      <c r="H192" s="72"/>
      <c r="I192" s="72"/>
      <c r="J192" s="97">
        <f t="shared" si="7"/>
      </c>
      <c r="K192" s="69">
        <f t="shared" si="8"/>
      </c>
      <c r="L192" s="67"/>
      <c r="M192" s="73"/>
    </row>
    <row r="193" spans="1:13" ht="12.75">
      <c r="A193" s="62">
        <f ca="1" t="shared" si="6"/>
      </c>
      <c r="B193" s="63"/>
      <c r="C193" s="75"/>
      <c r="D193" s="75"/>
      <c r="E193" s="66"/>
      <c r="F193" s="64"/>
      <c r="G193" s="65"/>
      <c r="H193" s="72"/>
      <c r="I193" s="72"/>
      <c r="J193" s="97">
        <f t="shared" si="7"/>
      </c>
      <c r="K193" s="69">
        <f t="shared" si="8"/>
      </c>
      <c r="L193" s="67"/>
      <c r="M193" s="73"/>
    </row>
    <row r="194" spans="1:13" ht="12.75">
      <c r="A194" s="62">
        <f ca="1" t="shared" si="6"/>
      </c>
      <c r="B194" s="63"/>
      <c r="C194" s="75"/>
      <c r="D194" s="75"/>
      <c r="E194" s="66"/>
      <c r="F194" s="64"/>
      <c r="G194" s="65"/>
      <c r="H194" s="72"/>
      <c r="I194" s="72"/>
      <c r="J194" s="97">
        <f t="shared" si="7"/>
      </c>
      <c r="K194" s="69">
        <f t="shared" si="8"/>
      </c>
      <c r="L194" s="67"/>
      <c r="M194" s="73"/>
    </row>
    <row r="195" spans="1:13" ht="12.75">
      <c r="A195" s="62">
        <f ca="1" t="shared" si="6"/>
      </c>
      <c r="B195" s="63"/>
      <c r="C195" s="75"/>
      <c r="D195" s="75"/>
      <c r="E195" s="66"/>
      <c r="F195" s="64"/>
      <c r="G195" s="65"/>
      <c r="H195" s="72"/>
      <c r="I195" s="72"/>
      <c r="J195" s="97">
        <f t="shared" si="7"/>
      </c>
      <c r="K195" s="69">
        <f t="shared" si="8"/>
      </c>
      <c r="L195" s="67"/>
      <c r="M195" s="73"/>
    </row>
    <row r="196" spans="1:13" ht="12.75">
      <c r="A196" s="62">
        <f ca="1" t="shared" si="6"/>
      </c>
      <c r="B196" s="63"/>
      <c r="C196" s="75"/>
      <c r="D196" s="75"/>
      <c r="E196" s="66"/>
      <c r="F196" s="64"/>
      <c r="G196" s="65"/>
      <c r="H196" s="72"/>
      <c r="I196" s="72"/>
      <c r="J196" s="97">
        <f t="shared" si="7"/>
      </c>
      <c r="K196" s="69">
        <f t="shared" si="8"/>
      </c>
      <c r="L196" s="67"/>
      <c r="M196" s="73"/>
    </row>
    <row r="197" spans="1:13" ht="12.75">
      <c r="A197" s="62">
        <f ca="1" t="shared" si="6"/>
      </c>
      <c r="B197" s="63"/>
      <c r="C197" s="75"/>
      <c r="D197" s="75"/>
      <c r="E197" s="66"/>
      <c r="F197" s="64"/>
      <c r="G197" s="65"/>
      <c r="H197" s="72"/>
      <c r="I197" s="72"/>
      <c r="J197" s="97">
        <f t="shared" si="7"/>
      </c>
      <c r="K197" s="69">
        <f t="shared" si="8"/>
      </c>
      <c r="L197" s="67"/>
      <c r="M197" s="73"/>
    </row>
    <row r="198" spans="1:13" ht="12.75">
      <c r="A198" s="62">
        <f ca="1" t="shared" si="6"/>
      </c>
      <c r="B198" s="63"/>
      <c r="C198" s="75"/>
      <c r="D198" s="75"/>
      <c r="E198" s="66"/>
      <c r="F198" s="64"/>
      <c r="G198" s="65"/>
      <c r="H198" s="72"/>
      <c r="I198" s="72"/>
      <c r="J198" s="97">
        <f t="shared" si="7"/>
      </c>
      <c r="K198" s="69">
        <f t="shared" si="8"/>
      </c>
      <c r="L198" s="67"/>
      <c r="M198" s="73"/>
    </row>
    <row r="199" spans="1:13" ht="12.75">
      <c r="A199" s="62">
        <f ca="1" t="shared" si="6"/>
      </c>
      <c r="B199" s="63"/>
      <c r="C199" s="75"/>
      <c r="D199" s="75"/>
      <c r="E199" s="66"/>
      <c r="F199" s="64"/>
      <c r="G199" s="65"/>
      <c r="H199" s="72"/>
      <c r="I199" s="72"/>
      <c r="J199" s="97">
        <f t="shared" si="7"/>
      </c>
      <c r="K199" s="69">
        <f t="shared" si="8"/>
      </c>
      <c r="L199" s="67"/>
      <c r="M199" s="73"/>
    </row>
    <row r="200" spans="1:12" ht="12.75">
      <c r="A200" s="62">
        <f ca="1" t="shared" si="6"/>
      </c>
      <c r="B200" s="63"/>
      <c r="C200" s="75"/>
      <c r="D200" s="75"/>
      <c r="E200" s="66"/>
      <c r="F200" s="64"/>
      <c r="G200" s="65"/>
      <c r="H200" s="72"/>
      <c r="I200" s="72"/>
      <c r="J200" s="97">
        <f t="shared" si="7"/>
      </c>
      <c r="K200" s="69">
        <f t="shared" si="8"/>
      </c>
      <c r="L200" s="67"/>
    </row>
  </sheetData>
  <sheetProtection password="CACF" sheet="1" selectLockedCells="1"/>
  <mergeCells count="4">
    <mergeCell ref="F7:I7"/>
    <mergeCell ref="F8:I8"/>
    <mergeCell ref="F9:I9"/>
    <mergeCell ref="A1:L1"/>
  </mergeCells>
  <conditionalFormatting sqref="B69:E69 B106:E106 G69:J69 L106:L113 L17:L69 B17:I68 B113:E113 G106:I106 G119:G200 B119:E200 L115:L117 L119:L200 G113:I113">
    <cfRule type="cellIs" priority="92" dxfId="0" operator="notEqual" stopIfTrue="1">
      <formula>""</formula>
    </cfRule>
  </conditionalFormatting>
  <conditionalFormatting sqref="F69 F106 F113 H119:I200 F119:F200">
    <cfRule type="cellIs" priority="23" dxfId="0" operator="notEqual" stopIfTrue="1">
      <formula>""</formula>
    </cfRule>
  </conditionalFormatting>
  <conditionalFormatting sqref="J7">
    <cfRule type="cellIs" priority="14" dxfId="3" operator="equal" stopIfTrue="1">
      <formula>0</formula>
    </cfRule>
    <cfRule type="cellIs" priority="15" dxfId="2" operator="lessThan" stopIfTrue="1">
      <formula>$J$8</formula>
    </cfRule>
    <cfRule type="cellIs" priority="16" dxfId="1" operator="greaterThanOrEqual" stopIfTrue="1">
      <formula>$J$8</formula>
    </cfRule>
  </conditionalFormatting>
  <conditionalFormatting sqref="B70:I104">
    <cfRule type="cellIs" priority="8" dxfId="0" operator="notEqual" stopIfTrue="1">
      <formula>""</formula>
    </cfRule>
  </conditionalFormatting>
  <conditionalFormatting sqref="L105">
    <cfRule type="cellIs" priority="4" dxfId="0" operator="notEqual" stopIfTrue="1">
      <formula>""</formula>
    </cfRule>
  </conditionalFormatting>
  <conditionalFormatting sqref="B105:E105 G105">
    <cfRule type="cellIs" priority="7" dxfId="0" operator="notEqual" stopIfTrue="1">
      <formula>""</formula>
    </cfRule>
  </conditionalFormatting>
  <conditionalFormatting sqref="F105">
    <cfRule type="cellIs" priority="6" dxfId="0" operator="notEqual" stopIfTrue="1">
      <formula>""</formula>
    </cfRule>
  </conditionalFormatting>
  <conditionalFormatting sqref="H105:I105">
    <cfRule type="cellIs" priority="5" dxfId="0" operator="notEqual" stopIfTrue="1">
      <formula>""</formula>
    </cfRule>
  </conditionalFormatting>
  <conditionalFormatting sqref="L70:L104">
    <cfRule type="cellIs" priority="3" dxfId="0" operator="notEqual" stopIfTrue="1">
      <formula>""</formula>
    </cfRule>
  </conditionalFormatting>
  <conditionalFormatting sqref="L114">
    <cfRule type="cellIs" priority="2" dxfId="0" operator="notEqual" stopIfTrue="1">
      <formula>""</formula>
    </cfRule>
  </conditionalFormatting>
  <conditionalFormatting sqref="L118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ttenzione!" error="Importo con solo 2 (due) posizioni decimali!!!" sqref="H119:I65536">
      <formula1>H119=ROUND(H119,2)</formula1>
    </dataValidation>
    <dataValidation type="custom" allowBlank="1" showInputMessage="1" showErrorMessage="1" errorTitle="Attenzione" error="Importo con solo 2 (due) posizioni decimali!!!" sqref="H70:I105 H17:I68 H107:I112 H114:I118">
      <formula1>H70=ROUND(H70,2)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57421875" style="36" customWidth="1"/>
    <col min="2" max="2" width="13.00390625" style="1" customWidth="1"/>
    <col min="3" max="3" width="1.421875" style="1" bestFit="1" customWidth="1"/>
    <col min="4" max="4" width="4.7109375" style="1" bestFit="1" customWidth="1"/>
    <col min="5" max="5" width="2.00390625" style="1" bestFit="1" customWidth="1"/>
    <col min="6" max="6" width="57.7109375" style="1" customWidth="1"/>
    <col min="7" max="7" width="16.7109375" style="1" customWidth="1"/>
    <col min="8" max="8" width="15.00390625" style="71" customWidth="1"/>
    <col min="9" max="9" width="11.28125" style="91" customWidth="1"/>
    <col min="10" max="10" width="17.00390625" style="95" customWidth="1"/>
    <col min="11" max="16384" width="9.140625" style="36" customWidth="1"/>
  </cols>
  <sheetData>
    <row r="1" spans="1:13" ht="13.5">
      <c r="A1" s="320" t="s">
        <v>1156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29"/>
    </row>
    <row r="2" spans="1:11" ht="12.75">
      <c r="A2" s="38"/>
      <c r="B2" s="38"/>
      <c r="C2" s="38"/>
      <c r="D2" s="38"/>
      <c r="E2" s="38"/>
      <c r="F2" s="18"/>
      <c r="G2" s="56"/>
      <c r="H2" s="56"/>
      <c r="I2" s="203"/>
      <c r="J2" s="204"/>
      <c r="K2" s="205"/>
    </row>
    <row r="3" spans="1:11" ht="12.75">
      <c r="A3" s="38"/>
      <c r="B3" s="38"/>
      <c r="C3" s="38"/>
      <c r="D3" s="38"/>
      <c r="E3" s="38"/>
      <c r="F3" s="18"/>
      <c r="G3" s="56"/>
      <c r="H3" s="56"/>
      <c r="I3" s="203"/>
      <c r="J3" s="204"/>
      <c r="K3" s="205"/>
    </row>
    <row r="4" spans="1:10" ht="13.5">
      <c r="A4" s="22"/>
      <c r="B4" s="22"/>
      <c r="C4" s="22"/>
      <c r="D4" s="22"/>
      <c r="E4" s="22"/>
      <c r="F4" s="23" t="s">
        <v>1136</v>
      </c>
      <c r="G4" s="24"/>
      <c r="H4" s="24"/>
      <c r="I4" s="82"/>
      <c r="J4" s="77"/>
    </row>
    <row r="5" spans="1:10" ht="12.75">
      <c r="A5" s="1"/>
      <c r="H5" s="1"/>
      <c r="I5" s="83"/>
      <c r="J5" s="78"/>
    </row>
    <row r="6" spans="1:10" ht="12.75">
      <c r="A6" s="22"/>
      <c r="B6" s="22"/>
      <c r="C6" s="22"/>
      <c r="D6" s="22"/>
      <c r="E6" s="22"/>
      <c r="F6" s="20" t="s">
        <v>1141</v>
      </c>
      <c r="G6" s="21"/>
      <c r="H6" s="21"/>
      <c r="I6" s="84"/>
      <c r="J6" s="122">
        <f>J623+J1114+J1263</f>
        <v>0</v>
      </c>
    </row>
    <row r="7" spans="1:10" ht="12.75">
      <c r="A7" s="22"/>
      <c r="B7" s="22"/>
      <c r="C7" s="22"/>
      <c r="D7" s="22"/>
      <c r="E7" s="22"/>
      <c r="F7" s="20" t="s">
        <v>1142</v>
      </c>
      <c r="G7" s="21"/>
      <c r="H7" s="21"/>
      <c r="I7" s="84"/>
      <c r="J7" s="122">
        <f>SUM(J6:J6)</f>
        <v>0</v>
      </c>
    </row>
    <row r="8" spans="1:10" ht="12.75">
      <c r="A8" s="22"/>
      <c r="B8" s="22"/>
      <c r="C8" s="22"/>
      <c r="D8" s="22"/>
      <c r="E8" s="22"/>
      <c r="F8" s="348" t="s">
        <v>1152</v>
      </c>
      <c r="G8" s="349"/>
      <c r="H8" s="349"/>
      <c r="I8" s="350"/>
      <c r="J8" s="122">
        <v>5215044.27</v>
      </c>
    </row>
    <row r="9" spans="2:10" ht="12.75" customHeight="1">
      <c r="B9" s="22"/>
      <c r="C9" s="22"/>
      <c r="D9" s="22"/>
      <c r="E9" s="22"/>
      <c r="F9" s="351" t="str">
        <f>IF(J9&lt;0,"Ribasso d'asta in %",IF(J9&gt;0,"Rialzo d'asta in %",""))</f>
        <v>Ribasso d'asta in %</v>
      </c>
      <c r="G9" s="352"/>
      <c r="H9" s="352"/>
      <c r="I9" s="353"/>
      <c r="J9" s="118">
        <f>IF(J8=0,0,(J7/J8)-1)</f>
        <v>-1</v>
      </c>
    </row>
    <row r="10" spans="8:9" ht="12.75">
      <c r="H10" s="1"/>
      <c r="I10" s="83"/>
    </row>
    <row r="11" spans="8:9" ht="12.75">
      <c r="H11" s="1"/>
      <c r="I11" s="83"/>
    </row>
    <row r="12" spans="8:11" ht="12.75">
      <c r="H12" s="1"/>
      <c r="I12" s="83"/>
      <c r="J12" s="78"/>
      <c r="K12" s="1"/>
    </row>
    <row r="13" spans="1:11" ht="12.75">
      <c r="A13" s="1"/>
      <c r="H13" s="1"/>
      <c r="I13" s="83"/>
      <c r="J13" s="78"/>
      <c r="K13" s="1"/>
    </row>
    <row r="14" spans="1:9" ht="12.75">
      <c r="A14" s="1"/>
      <c r="H14" s="1"/>
      <c r="I14" s="83"/>
    </row>
    <row r="15" spans="1:9" ht="13.5">
      <c r="A15" s="13"/>
      <c r="B15" s="3" t="s">
        <v>1138</v>
      </c>
      <c r="C15" s="3"/>
      <c r="D15" s="3"/>
      <c r="E15" s="3"/>
      <c r="F15" s="3"/>
      <c r="G15" s="3"/>
      <c r="H15" s="3"/>
      <c r="I15" s="85"/>
    </row>
    <row r="16" spans="1:12" ht="42">
      <c r="A16" s="14" t="s">
        <v>1128</v>
      </c>
      <c r="B16" s="14" t="s">
        <v>1129</v>
      </c>
      <c r="C16" s="14"/>
      <c r="D16" s="14"/>
      <c r="E16" s="14" t="s">
        <v>1116</v>
      </c>
      <c r="F16" s="15" t="s">
        <v>1115</v>
      </c>
      <c r="G16" s="14" t="s">
        <v>1130</v>
      </c>
      <c r="H16" s="14" t="s">
        <v>1131</v>
      </c>
      <c r="I16" s="86" t="s">
        <v>1132</v>
      </c>
      <c r="J16" s="76" t="s">
        <v>1133</v>
      </c>
      <c r="K16" s="16" t="s">
        <v>1139</v>
      </c>
      <c r="L16" s="17" t="s">
        <v>1135</v>
      </c>
    </row>
    <row r="17" spans="1:12" ht="12.75">
      <c r="A17" s="142"/>
      <c r="B17" s="143"/>
      <c r="C17" s="143"/>
      <c r="D17" s="144"/>
      <c r="E17" s="144"/>
      <c r="F17" s="206"/>
      <c r="G17" s="144"/>
      <c r="H17" s="207"/>
      <c r="I17" s="89"/>
      <c r="J17" s="79">
        <f>+IF(AND(H17="",I17=""),"",ROUND(H17*I17,2))</f>
      </c>
      <c r="K17" s="69">
        <f>IF(G17&lt;&gt;"","C","")</f>
      </c>
      <c r="L17" s="67" t="s">
        <v>1816</v>
      </c>
    </row>
    <row r="18" spans="1:12" ht="12.75">
      <c r="A18" s="124"/>
      <c r="B18" s="125" t="s">
        <v>1255</v>
      </c>
      <c r="C18" s="126"/>
      <c r="D18" s="127"/>
      <c r="E18" s="148" t="s">
        <v>1116</v>
      </c>
      <c r="F18" s="128" t="s">
        <v>1256</v>
      </c>
      <c r="G18" s="129"/>
      <c r="H18" s="130"/>
      <c r="I18" s="87"/>
      <c r="J18" s="79">
        <f>+IF(AND(H18="",I18=""),"",ROUND(H18*I18,2))</f>
      </c>
      <c r="K18" s="69">
        <f>IF(G18&lt;&gt;"","C","")</f>
      </c>
      <c r="L18" s="67" t="s">
        <v>1816</v>
      </c>
    </row>
    <row r="19" spans="1:12" ht="12.75">
      <c r="A19" s="124"/>
      <c r="B19" s="125" t="s">
        <v>1317</v>
      </c>
      <c r="C19" s="126"/>
      <c r="D19" s="127"/>
      <c r="E19" s="148" t="s">
        <v>1116</v>
      </c>
      <c r="F19" s="128" t="s">
        <v>1318</v>
      </c>
      <c r="G19" s="129"/>
      <c r="H19" s="130"/>
      <c r="I19" s="90"/>
      <c r="J19" s="79">
        <f aca="true" t="shared" si="0" ref="J19:J59">+IF(AND(H19="",I19=""),"",ROUND(H19*I19,2))</f>
      </c>
      <c r="K19" s="69">
        <f aca="true" t="shared" si="1" ref="K19:K59">IF(G19&lt;&gt;"","C","")</f>
      </c>
      <c r="L19" s="67" t="s">
        <v>1816</v>
      </c>
    </row>
    <row r="20" spans="1:12" ht="12.75">
      <c r="A20" s="124"/>
      <c r="B20" s="125" t="s">
        <v>1319</v>
      </c>
      <c r="C20" s="126"/>
      <c r="D20" s="127"/>
      <c r="E20" s="148" t="s">
        <v>1116</v>
      </c>
      <c r="F20" s="128" t="s">
        <v>1320</v>
      </c>
      <c r="G20" s="129"/>
      <c r="H20" s="130"/>
      <c r="I20" s="90"/>
      <c r="J20" s="79">
        <f t="shared" si="0"/>
      </c>
      <c r="K20" s="69">
        <f t="shared" si="1"/>
      </c>
      <c r="L20" s="67" t="s">
        <v>1816</v>
      </c>
    </row>
    <row r="21" spans="1:12" ht="12.75">
      <c r="A21" s="132"/>
      <c r="B21" s="125" t="s">
        <v>1319</v>
      </c>
      <c r="C21" s="126" t="s">
        <v>1168</v>
      </c>
      <c r="D21" s="133" t="s">
        <v>1169</v>
      </c>
      <c r="E21" s="148" t="s">
        <v>1116</v>
      </c>
      <c r="F21" s="134" t="s">
        <v>1321</v>
      </c>
      <c r="G21" s="135"/>
      <c r="H21" s="136"/>
      <c r="I21" s="90"/>
      <c r="J21" s="79">
        <f t="shared" si="0"/>
      </c>
      <c r="K21" s="69">
        <f t="shared" si="1"/>
      </c>
      <c r="L21" s="67" t="s">
        <v>1816</v>
      </c>
    </row>
    <row r="22" spans="1:12" ht="22.5">
      <c r="A22" s="132">
        <v>44</v>
      </c>
      <c r="B22" s="125" t="s">
        <v>1319</v>
      </c>
      <c r="C22" s="126" t="s">
        <v>1168</v>
      </c>
      <c r="D22" s="133" t="s">
        <v>1262</v>
      </c>
      <c r="E22" s="148" t="s">
        <v>1116</v>
      </c>
      <c r="F22" s="134" t="s">
        <v>1322</v>
      </c>
      <c r="G22" s="135" t="s">
        <v>1231</v>
      </c>
      <c r="H22" s="136">
        <v>500</v>
      </c>
      <c r="I22" s="185"/>
      <c r="J22" s="79">
        <f t="shared" si="0"/>
        <v>0</v>
      </c>
      <c r="K22" s="69" t="str">
        <f t="shared" si="1"/>
        <v>C</v>
      </c>
      <c r="L22" s="67" t="s">
        <v>1815</v>
      </c>
    </row>
    <row r="23" spans="1:12" ht="12.75">
      <c r="A23" s="132"/>
      <c r="B23" s="125" t="s">
        <v>1319</v>
      </c>
      <c r="C23" s="126" t="s">
        <v>1168</v>
      </c>
      <c r="D23" s="133" t="s">
        <v>1172</v>
      </c>
      <c r="E23" s="148" t="s">
        <v>1116</v>
      </c>
      <c r="F23" s="134" t="s">
        <v>1323</v>
      </c>
      <c r="G23" s="135"/>
      <c r="H23" s="136"/>
      <c r="I23" s="185"/>
      <c r="J23" s="79">
        <f t="shared" si="0"/>
      </c>
      <c r="K23" s="69">
        <f t="shared" si="1"/>
      </c>
      <c r="L23" s="67" t="s">
        <v>1816</v>
      </c>
    </row>
    <row r="24" spans="1:12" ht="12.75">
      <c r="A24" s="132">
        <v>45</v>
      </c>
      <c r="B24" s="125" t="s">
        <v>1319</v>
      </c>
      <c r="C24" s="126" t="s">
        <v>1168</v>
      </c>
      <c r="D24" s="133" t="s">
        <v>1198</v>
      </c>
      <c r="E24" s="148" t="s">
        <v>1116</v>
      </c>
      <c r="F24" s="134" t="s">
        <v>1324</v>
      </c>
      <c r="G24" s="135" t="s">
        <v>1235</v>
      </c>
      <c r="H24" s="136">
        <v>500</v>
      </c>
      <c r="I24" s="185"/>
      <c r="J24" s="79">
        <f t="shared" si="0"/>
        <v>0</v>
      </c>
      <c r="K24" s="69" t="str">
        <f t="shared" si="1"/>
        <v>C</v>
      </c>
      <c r="L24" s="67" t="s">
        <v>1815</v>
      </c>
    </row>
    <row r="25" spans="1:12" ht="12.75">
      <c r="A25" s="124"/>
      <c r="B25" s="125" t="s">
        <v>1325</v>
      </c>
      <c r="C25" s="126"/>
      <c r="D25" s="127"/>
      <c r="E25" s="148"/>
      <c r="F25" s="128" t="s">
        <v>1326</v>
      </c>
      <c r="G25" s="129"/>
      <c r="H25" s="130"/>
      <c r="I25" s="120"/>
      <c r="J25" s="79">
        <f t="shared" si="0"/>
      </c>
      <c r="K25" s="69">
        <f t="shared" si="1"/>
      </c>
      <c r="L25" s="67" t="s">
        <v>1816</v>
      </c>
    </row>
    <row r="26" spans="1:12" ht="12.75">
      <c r="A26" s="132"/>
      <c r="B26" s="125" t="s">
        <v>1325</v>
      </c>
      <c r="C26" s="126" t="s">
        <v>1168</v>
      </c>
      <c r="D26" s="133" t="s">
        <v>1169</v>
      </c>
      <c r="E26" s="153" t="s">
        <v>1116</v>
      </c>
      <c r="F26" s="134" t="s">
        <v>1327</v>
      </c>
      <c r="G26" s="135"/>
      <c r="H26" s="136"/>
      <c r="I26" s="120"/>
      <c r="J26" s="79">
        <f t="shared" si="0"/>
      </c>
      <c r="K26" s="69">
        <f t="shared" si="1"/>
      </c>
      <c r="L26" s="67" t="s">
        <v>1816</v>
      </c>
    </row>
    <row r="27" spans="1:12" ht="12.75">
      <c r="A27" s="132">
        <v>46</v>
      </c>
      <c r="B27" s="125" t="s">
        <v>1325</v>
      </c>
      <c r="C27" s="126" t="s">
        <v>1168</v>
      </c>
      <c r="D27" s="133" t="s">
        <v>1262</v>
      </c>
      <c r="E27" s="153"/>
      <c r="F27" s="134" t="s">
        <v>1328</v>
      </c>
      <c r="G27" s="135" t="s">
        <v>1235</v>
      </c>
      <c r="H27" s="136">
        <v>7964</v>
      </c>
      <c r="I27" s="185"/>
      <c r="J27" s="79">
        <f t="shared" si="0"/>
        <v>0</v>
      </c>
      <c r="K27" s="69" t="str">
        <f t="shared" si="1"/>
        <v>C</v>
      </c>
      <c r="L27" s="67" t="s">
        <v>1815</v>
      </c>
    </row>
    <row r="28" spans="1:12" ht="12.75">
      <c r="A28" s="132">
        <v>47</v>
      </c>
      <c r="B28" s="125" t="s">
        <v>1325</v>
      </c>
      <c r="C28" s="126" t="s">
        <v>1168</v>
      </c>
      <c r="D28" s="133" t="s">
        <v>1195</v>
      </c>
      <c r="E28" s="153"/>
      <c r="F28" s="134" t="s">
        <v>1329</v>
      </c>
      <c r="G28" s="135" t="s">
        <v>1235</v>
      </c>
      <c r="H28" s="136">
        <v>588.25</v>
      </c>
      <c r="I28" s="185"/>
      <c r="J28" s="79">
        <f t="shared" si="0"/>
        <v>0</v>
      </c>
      <c r="K28" s="69" t="str">
        <f t="shared" si="1"/>
        <v>C</v>
      </c>
      <c r="L28" s="67" t="s">
        <v>1815</v>
      </c>
    </row>
    <row r="29" spans="1:12" ht="12.75">
      <c r="A29" s="132">
        <v>48</v>
      </c>
      <c r="B29" s="125" t="s">
        <v>1325</v>
      </c>
      <c r="C29" s="126" t="s">
        <v>1168</v>
      </c>
      <c r="D29" s="133" t="s">
        <v>1330</v>
      </c>
      <c r="E29" s="153"/>
      <c r="F29" s="134" t="s">
        <v>1331</v>
      </c>
      <c r="G29" s="135" t="s">
        <v>1235</v>
      </c>
      <c r="H29" s="136">
        <v>100</v>
      </c>
      <c r="I29" s="185"/>
      <c r="J29" s="79">
        <f t="shared" si="0"/>
        <v>0</v>
      </c>
      <c r="K29" s="69" t="str">
        <f t="shared" si="1"/>
        <v>C</v>
      </c>
      <c r="L29" s="67" t="s">
        <v>1815</v>
      </c>
    </row>
    <row r="30" spans="1:12" ht="12.75">
      <c r="A30" s="132">
        <v>49</v>
      </c>
      <c r="B30" s="125" t="s">
        <v>1325</v>
      </c>
      <c r="C30" s="126" t="s">
        <v>1168</v>
      </c>
      <c r="D30" s="133" t="s">
        <v>1332</v>
      </c>
      <c r="E30" s="153"/>
      <c r="F30" s="134" t="s">
        <v>1333</v>
      </c>
      <c r="G30" s="135" t="s">
        <v>1235</v>
      </c>
      <c r="H30" s="136">
        <v>905</v>
      </c>
      <c r="I30" s="185"/>
      <c r="J30" s="79">
        <f t="shared" si="0"/>
        <v>0</v>
      </c>
      <c r="K30" s="69" t="str">
        <f t="shared" si="1"/>
        <v>C</v>
      </c>
      <c r="L30" s="67" t="s">
        <v>1815</v>
      </c>
    </row>
    <row r="31" spans="1:12" ht="12.75">
      <c r="A31" s="132">
        <v>50</v>
      </c>
      <c r="B31" s="125" t="s">
        <v>1325</v>
      </c>
      <c r="C31" s="126" t="s">
        <v>1168</v>
      </c>
      <c r="D31" s="133" t="s">
        <v>1252</v>
      </c>
      <c r="E31" s="153"/>
      <c r="F31" s="134" t="s">
        <v>1334</v>
      </c>
      <c r="G31" s="135" t="s">
        <v>1235</v>
      </c>
      <c r="H31" s="136">
        <v>1357.5</v>
      </c>
      <c r="I31" s="185"/>
      <c r="J31" s="79">
        <f t="shared" si="0"/>
        <v>0</v>
      </c>
      <c r="K31" s="69" t="str">
        <f t="shared" si="1"/>
        <v>C</v>
      </c>
      <c r="L31" s="67" t="s">
        <v>1815</v>
      </c>
    </row>
    <row r="32" spans="1:12" ht="12.75">
      <c r="A32" s="132">
        <v>51</v>
      </c>
      <c r="B32" s="125" t="s">
        <v>1325</v>
      </c>
      <c r="C32" s="126" t="s">
        <v>1168</v>
      </c>
      <c r="D32" s="133" t="s">
        <v>1335</v>
      </c>
      <c r="E32" s="153" t="s">
        <v>1116</v>
      </c>
      <c r="F32" s="134" t="s">
        <v>1336</v>
      </c>
      <c r="G32" s="135" t="s">
        <v>1235</v>
      </c>
      <c r="H32" s="136">
        <v>3122.25</v>
      </c>
      <c r="I32" s="185"/>
      <c r="J32" s="79">
        <f t="shared" si="0"/>
        <v>0</v>
      </c>
      <c r="K32" s="69" t="str">
        <f t="shared" si="1"/>
        <v>C</v>
      </c>
      <c r="L32" s="67" t="s">
        <v>1815</v>
      </c>
    </row>
    <row r="33" spans="1:12" ht="12.75">
      <c r="A33" s="124"/>
      <c r="B33" s="125" t="s">
        <v>1337</v>
      </c>
      <c r="C33" s="126"/>
      <c r="D33" s="127"/>
      <c r="E33" s="148"/>
      <c r="F33" s="128" t="s">
        <v>1338</v>
      </c>
      <c r="G33" s="129"/>
      <c r="H33" s="130"/>
      <c r="I33" s="120"/>
      <c r="J33" s="79">
        <f t="shared" si="0"/>
      </c>
      <c r="K33" s="69">
        <f t="shared" si="1"/>
      </c>
      <c r="L33" s="67" t="s">
        <v>1816</v>
      </c>
    </row>
    <row r="34" spans="1:12" ht="12.75">
      <c r="A34" s="132"/>
      <c r="B34" s="125" t="s">
        <v>1337</v>
      </c>
      <c r="C34" s="126" t="s">
        <v>1168</v>
      </c>
      <c r="D34" s="133" t="s">
        <v>1172</v>
      </c>
      <c r="E34" s="153"/>
      <c r="F34" s="134" t="s">
        <v>1339</v>
      </c>
      <c r="G34" s="135"/>
      <c r="H34" s="136"/>
      <c r="I34" s="120"/>
      <c r="J34" s="79">
        <f t="shared" si="0"/>
      </c>
      <c r="K34" s="69">
        <f t="shared" si="1"/>
      </c>
      <c r="L34" s="67" t="s">
        <v>1816</v>
      </c>
    </row>
    <row r="35" spans="1:12" ht="12.75">
      <c r="A35" s="132">
        <v>52</v>
      </c>
      <c r="B35" s="125" t="s">
        <v>1337</v>
      </c>
      <c r="C35" s="126" t="s">
        <v>1168</v>
      </c>
      <c r="D35" s="133" t="s">
        <v>1198</v>
      </c>
      <c r="E35" s="153"/>
      <c r="F35" s="134" t="s">
        <v>1340</v>
      </c>
      <c r="G35" s="135" t="s">
        <v>1235</v>
      </c>
      <c r="H35" s="136">
        <v>318.57</v>
      </c>
      <c r="I35" s="185"/>
      <c r="J35" s="79">
        <f t="shared" si="0"/>
        <v>0</v>
      </c>
      <c r="K35" s="69" t="str">
        <f t="shared" si="1"/>
        <v>C</v>
      </c>
      <c r="L35" s="67" t="s">
        <v>1815</v>
      </c>
    </row>
    <row r="36" spans="1:12" ht="22.5">
      <c r="A36" s="132">
        <v>53</v>
      </c>
      <c r="B36" s="125" t="s">
        <v>1337</v>
      </c>
      <c r="C36" s="126" t="s">
        <v>1168</v>
      </c>
      <c r="D36" s="133" t="s">
        <v>1341</v>
      </c>
      <c r="E36" s="153"/>
      <c r="F36" s="134" t="s">
        <v>1342</v>
      </c>
      <c r="G36" s="135" t="s">
        <v>1235</v>
      </c>
      <c r="H36" s="136">
        <v>509.83</v>
      </c>
      <c r="I36" s="185"/>
      <c r="J36" s="79">
        <f t="shared" si="0"/>
        <v>0</v>
      </c>
      <c r="K36" s="69" t="str">
        <f t="shared" si="1"/>
        <v>C</v>
      </c>
      <c r="L36" s="67" t="s">
        <v>1815</v>
      </c>
    </row>
    <row r="37" spans="1:12" ht="12.75">
      <c r="A37" s="132">
        <v>54</v>
      </c>
      <c r="B37" s="125" t="s">
        <v>1337</v>
      </c>
      <c r="C37" s="126" t="s">
        <v>1168</v>
      </c>
      <c r="D37" s="133" t="s">
        <v>1343</v>
      </c>
      <c r="E37" s="153" t="s">
        <v>1116</v>
      </c>
      <c r="F37" s="134" t="s">
        <v>1344</v>
      </c>
      <c r="G37" s="135" t="s">
        <v>1235</v>
      </c>
      <c r="H37" s="136">
        <v>580.9</v>
      </c>
      <c r="I37" s="185"/>
      <c r="J37" s="79">
        <f t="shared" si="0"/>
        <v>0</v>
      </c>
      <c r="K37" s="69" t="str">
        <f t="shared" si="1"/>
        <v>C</v>
      </c>
      <c r="L37" s="67" t="s">
        <v>1815</v>
      </c>
    </row>
    <row r="38" spans="1:12" ht="12.75">
      <c r="A38" s="124"/>
      <c r="B38" s="125" t="s">
        <v>1345</v>
      </c>
      <c r="C38" s="126"/>
      <c r="D38" s="127"/>
      <c r="E38" s="148"/>
      <c r="F38" s="128" t="s">
        <v>1346</v>
      </c>
      <c r="G38" s="129"/>
      <c r="H38" s="130"/>
      <c r="I38" s="120"/>
      <c r="J38" s="79">
        <f t="shared" si="0"/>
      </c>
      <c r="K38" s="69">
        <f t="shared" si="1"/>
      </c>
      <c r="L38" s="67" t="s">
        <v>1816</v>
      </c>
    </row>
    <row r="39" spans="1:12" ht="12.75">
      <c r="A39" s="132"/>
      <c r="B39" s="125" t="s">
        <v>1345</v>
      </c>
      <c r="C39" s="126" t="s">
        <v>1168</v>
      </c>
      <c r="D39" s="133" t="s">
        <v>1169</v>
      </c>
      <c r="E39" s="153"/>
      <c r="F39" s="134" t="s">
        <v>1347</v>
      </c>
      <c r="G39" s="135"/>
      <c r="H39" s="136"/>
      <c r="I39" s="120"/>
      <c r="J39" s="79">
        <f t="shared" si="0"/>
      </c>
      <c r="K39" s="69">
        <f t="shared" si="1"/>
      </c>
      <c r="L39" s="67" t="s">
        <v>1816</v>
      </c>
    </row>
    <row r="40" spans="1:12" ht="12.75">
      <c r="A40" s="132">
        <v>55</v>
      </c>
      <c r="B40" s="125" t="s">
        <v>1345</v>
      </c>
      <c r="C40" s="126" t="s">
        <v>1168</v>
      </c>
      <c r="D40" s="133" t="s">
        <v>1195</v>
      </c>
      <c r="E40" s="153"/>
      <c r="F40" s="134" t="s">
        <v>1348</v>
      </c>
      <c r="G40" s="135" t="s">
        <v>1235</v>
      </c>
      <c r="H40" s="136">
        <v>1013.75</v>
      </c>
      <c r="I40" s="185"/>
      <c r="J40" s="79">
        <f t="shared" si="0"/>
        <v>0</v>
      </c>
      <c r="K40" s="69" t="str">
        <f t="shared" si="1"/>
        <v>C</v>
      </c>
      <c r="L40" s="67" t="s">
        <v>1815</v>
      </c>
    </row>
    <row r="41" spans="1:12" ht="12.75">
      <c r="A41" s="132"/>
      <c r="B41" s="125" t="s">
        <v>1345</v>
      </c>
      <c r="C41" s="126" t="s">
        <v>1168</v>
      </c>
      <c r="D41" s="133" t="s">
        <v>1172</v>
      </c>
      <c r="E41" s="153"/>
      <c r="F41" s="134" t="s">
        <v>1349</v>
      </c>
      <c r="G41" s="135"/>
      <c r="H41" s="136"/>
      <c r="I41" s="120"/>
      <c r="J41" s="79">
        <f t="shared" si="0"/>
      </c>
      <c r="K41" s="69">
        <f t="shared" si="1"/>
      </c>
      <c r="L41" s="67" t="s">
        <v>1816</v>
      </c>
    </row>
    <row r="42" spans="1:12" ht="12.75">
      <c r="A42" s="132">
        <v>56</v>
      </c>
      <c r="B42" s="125" t="s">
        <v>1345</v>
      </c>
      <c r="C42" s="126" t="s">
        <v>1168</v>
      </c>
      <c r="D42" s="133" t="s">
        <v>1341</v>
      </c>
      <c r="E42" s="153"/>
      <c r="F42" s="134" t="s">
        <v>1350</v>
      </c>
      <c r="G42" s="135" t="s">
        <v>1235</v>
      </c>
      <c r="H42" s="136">
        <v>262.33</v>
      </c>
      <c r="I42" s="185"/>
      <c r="J42" s="79">
        <f t="shared" si="0"/>
        <v>0</v>
      </c>
      <c r="K42" s="69" t="str">
        <f t="shared" si="1"/>
        <v>C</v>
      </c>
      <c r="L42" s="67" t="s">
        <v>1815</v>
      </c>
    </row>
    <row r="43" spans="1:12" ht="12.75">
      <c r="A43" s="132">
        <v>57</v>
      </c>
      <c r="B43" s="125" t="s">
        <v>1345</v>
      </c>
      <c r="C43" s="126" t="s">
        <v>1168</v>
      </c>
      <c r="D43" s="133" t="s">
        <v>1211</v>
      </c>
      <c r="E43" s="153"/>
      <c r="F43" s="134" t="s">
        <v>1351</v>
      </c>
      <c r="G43" s="135" t="s">
        <v>1231</v>
      </c>
      <c r="H43" s="136">
        <v>500</v>
      </c>
      <c r="I43" s="185"/>
      <c r="J43" s="79">
        <f t="shared" si="0"/>
        <v>0</v>
      </c>
      <c r="K43" s="69" t="str">
        <f t="shared" si="1"/>
        <v>C</v>
      </c>
      <c r="L43" s="67" t="s">
        <v>1815</v>
      </c>
    </row>
    <row r="44" spans="1:12" ht="12.75">
      <c r="A44" s="132">
        <v>58</v>
      </c>
      <c r="B44" s="125" t="s">
        <v>1345</v>
      </c>
      <c r="C44" s="126" t="s">
        <v>1168</v>
      </c>
      <c r="D44" s="133" t="s">
        <v>1203</v>
      </c>
      <c r="E44" s="153"/>
      <c r="F44" s="134" t="s">
        <v>1352</v>
      </c>
      <c r="G44" s="135" t="s">
        <v>1231</v>
      </c>
      <c r="H44" s="136">
        <v>500</v>
      </c>
      <c r="I44" s="185"/>
      <c r="J44" s="79">
        <f t="shared" si="0"/>
        <v>0</v>
      </c>
      <c r="K44" s="69" t="str">
        <f t="shared" si="1"/>
        <v>C</v>
      </c>
      <c r="L44" s="67" t="s">
        <v>1815</v>
      </c>
    </row>
    <row r="45" spans="1:12" ht="12.75">
      <c r="A45" s="132">
        <v>59</v>
      </c>
      <c r="B45" s="125" t="s">
        <v>1345</v>
      </c>
      <c r="C45" s="126" t="s">
        <v>1168</v>
      </c>
      <c r="D45" s="133" t="s">
        <v>1236</v>
      </c>
      <c r="E45" s="153"/>
      <c r="F45" s="134" t="s">
        <v>1353</v>
      </c>
      <c r="G45" s="135" t="s">
        <v>1235</v>
      </c>
      <c r="H45" s="136">
        <v>500</v>
      </c>
      <c r="I45" s="185"/>
      <c r="J45" s="79">
        <f t="shared" si="0"/>
        <v>0</v>
      </c>
      <c r="K45" s="69" t="str">
        <f t="shared" si="1"/>
        <v>C</v>
      </c>
      <c r="L45" s="67" t="s">
        <v>1815</v>
      </c>
    </row>
    <row r="46" spans="1:12" ht="22.5">
      <c r="A46" s="124"/>
      <c r="B46" s="125" t="s">
        <v>1354</v>
      </c>
      <c r="C46" s="126"/>
      <c r="D46" s="127"/>
      <c r="E46" s="148"/>
      <c r="F46" s="128" t="s">
        <v>1355</v>
      </c>
      <c r="G46" s="129"/>
      <c r="H46" s="130"/>
      <c r="I46" s="120"/>
      <c r="J46" s="79">
        <f t="shared" si="0"/>
      </c>
      <c r="K46" s="69">
        <f t="shared" si="1"/>
      </c>
      <c r="L46" s="67" t="s">
        <v>1816</v>
      </c>
    </row>
    <row r="47" spans="1:12" ht="12.75">
      <c r="A47" s="124"/>
      <c r="B47" s="125" t="s">
        <v>1356</v>
      </c>
      <c r="C47" s="126"/>
      <c r="D47" s="127"/>
      <c r="E47" s="148"/>
      <c r="F47" s="128" t="s">
        <v>1357</v>
      </c>
      <c r="G47" s="129"/>
      <c r="H47" s="130"/>
      <c r="I47" s="120"/>
      <c r="J47" s="79">
        <f t="shared" si="0"/>
      </c>
      <c r="K47" s="69">
        <f t="shared" si="1"/>
      </c>
      <c r="L47" s="67" t="s">
        <v>1816</v>
      </c>
    </row>
    <row r="48" spans="1:12" ht="12.75">
      <c r="A48" s="132"/>
      <c r="B48" s="125" t="s">
        <v>1356</v>
      </c>
      <c r="C48" s="126" t="s">
        <v>1168</v>
      </c>
      <c r="D48" s="133" t="s">
        <v>1172</v>
      </c>
      <c r="E48" s="153"/>
      <c r="F48" s="134" t="s">
        <v>1358</v>
      </c>
      <c r="G48" s="135"/>
      <c r="H48" s="136"/>
      <c r="I48" s="120"/>
      <c r="J48" s="79">
        <f t="shared" si="0"/>
      </c>
      <c r="K48" s="69">
        <f t="shared" si="1"/>
      </c>
      <c r="L48" s="67" t="s">
        <v>1816</v>
      </c>
    </row>
    <row r="49" spans="1:12" ht="12.75">
      <c r="A49" s="132">
        <v>60</v>
      </c>
      <c r="B49" s="125" t="s">
        <v>1356</v>
      </c>
      <c r="C49" s="126" t="s">
        <v>1168</v>
      </c>
      <c r="D49" s="133" t="s">
        <v>1359</v>
      </c>
      <c r="E49" s="153" t="s">
        <v>1116</v>
      </c>
      <c r="F49" s="134" t="s">
        <v>1360</v>
      </c>
      <c r="G49" s="135" t="s">
        <v>1231</v>
      </c>
      <c r="H49" s="136">
        <v>4018.92</v>
      </c>
      <c r="I49" s="185"/>
      <c r="J49" s="79">
        <f t="shared" si="0"/>
        <v>0</v>
      </c>
      <c r="K49" s="69" t="str">
        <f t="shared" si="1"/>
        <v>C</v>
      </c>
      <c r="L49" s="67" t="s">
        <v>1815</v>
      </c>
    </row>
    <row r="50" spans="1:12" ht="12.75">
      <c r="A50" s="132">
        <v>61</v>
      </c>
      <c r="B50" s="125" t="s">
        <v>1356</v>
      </c>
      <c r="C50" s="126" t="s">
        <v>1168</v>
      </c>
      <c r="D50" s="133" t="s">
        <v>1361</v>
      </c>
      <c r="E50" s="153" t="s">
        <v>1116</v>
      </c>
      <c r="F50" s="134" t="s">
        <v>1362</v>
      </c>
      <c r="G50" s="135" t="s">
        <v>1231</v>
      </c>
      <c r="H50" s="136">
        <v>1736.03</v>
      </c>
      <c r="I50" s="185"/>
      <c r="J50" s="79">
        <f t="shared" si="0"/>
        <v>0</v>
      </c>
      <c r="K50" s="69" t="str">
        <f t="shared" si="1"/>
        <v>C</v>
      </c>
      <c r="L50" s="67" t="s">
        <v>1815</v>
      </c>
    </row>
    <row r="51" spans="1:12" ht="12.75">
      <c r="A51" s="124"/>
      <c r="B51" s="125" t="s">
        <v>1363</v>
      </c>
      <c r="C51" s="126"/>
      <c r="D51" s="127"/>
      <c r="E51" s="148"/>
      <c r="F51" s="128" t="s">
        <v>1364</v>
      </c>
      <c r="G51" s="129"/>
      <c r="H51" s="130"/>
      <c r="I51" s="120"/>
      <c r="J51" s="79">
        <f t="shared" si="0"/>
      </c>
      <c r="K51" s="69">
        <f t="shared" si="1"/>
      </c>
      <c r="L51" s="67" t="s">
        <v>1816</v>
      </c>
    </row>
    <row r="52" spans="1:12" ht="12.75">
      <c r="A52" s="132"/>
      <c r="B52" s="125" t="s">
        <v>1363</v>
      </c>
      <c r="C52" s="126" t="s">
        <v>1168</v>
      </c>
      <c r="D52" s="133" t="s">
        <v>1169</v>
      </c>
      <c r="E52" s="153"/>
      <c r="F52" s="134" t="s">
        <v>1365</v>
      </c>
      <c r="G52" s="135"/>
      <c r="H52" s="136"/>
      <c r="I52" s="120"/>
      <c r="J52" s="79">
        <f t="shared" si="0"/>
      </c>
      <c r="K52" s="69">
        <f t="shared" si="1"/>
      </c>
      <c r="L52" s="67" t="s">
        <v>1816</v>
      </c>
    </row>
    <row r="53" spans="1:12" ht="12.75">
      <c r="A53" s="132">
        <v>62</v>
      </c>
      <c r="B53" s="125" t="s">
        <v>1363</v>
      </c>
      <c r="C53" s="126" t="s">
        <v>1168</v>
      </c>
      <c r="D53" s="133" t="s">
        <v>1366</v>
      </c>
      <c r="E53" s="153"/>
      <c r="F53" s="134" t="s">
        <v>1367</v>
      </c>
      <c r="G53" s="135" t="s">
        <v>1231</v>
      </c>
      <c r="H53" s="136">
        <v>429.15</v>
      </c>
      <c r="I53" s="185"/>
      <c r="J53" s="79">
        <f t="shared" si="0"/>
        <v>0</v>
      </c>
      <c r="K53" s="69" t="str">
        <f t="shared" si="1"/>
        <v>C</v>
      </c>
      <c r="L53" s="67" t="s">
        <v>1815</v>
      </c>
    </row>
    <row r="54" spans="1:12" ht="12.75">
      <c r="A54" s="132">
        <v>63</v>
      </c>
      <c r="B54" s="125" t="s">
        <v>1363</v>
      </c>
      <c r="C54" s="126" t="s">
        <v>1168</v>
      </c>
      <c r="D54" s="133" t="s">
        <v>1368</v>
      </c>
      <c r="E54" s="153" t="s">
        <v>1116</v>
      </c>
      <c r="F54" s="134" t="s">
        <v>1369</v>
      </c>
      <c r="G54" s="135" t="s">
        <v>1231</v>
      </c>
      <c r="H54" s="136">
        <v>258.5</v>
      </c>
      <c r="I54" s="185"/>
      <c r="J54" s="79">
        <f t="shared" si="0"/>
        <v>0</v>
      </c>
      <c r="K54" s="69" t="str">
        <f t="shared" si="1"/>
        <v>C</v>
      </c>
      <c r="L54" s="67" t="s">
        <v>1815</v>
      </c>
    </row>
    <row r="55" spans="1:12" ht="12.75">
      <c r="A55" s="132"/>
      <c r="B55" s="125" t="s">
        <v>1363</v>
      </c>
      <c r="C55" s="126" t="s">
        <v>1168</v>
      </c>
      <c r="D55" s="133" t="s">
        <v>1174</v>
      </c>
      <c r="E55" s="153"/>
      <c r="F55" s="134" t="s">
        <v>1370</v>
      </c>
      <c r="G55" s="135"/>
      <c r="H55" s="136"/>
      <c r="I55" s="120"/>
      <c r="J55" s="79">
        <f t="shared" si="0"/>
      </c>
      <c r="K55" s="69">
        <f t="shared" si="1"/>
      </c>
      <c r="L55" s="67" t="s">
        <v>1816</v>
      </c>
    </row>
    <row r="56" spans="1:12" ht="22.5">
      <c r="A56" s="132">
        <v>64</v>
      </c>
      <c r="B56" s="125" t="s">
        <v>1363</v>
      </c>
      <c r="C56" s="126" t="s">
        <v>1168</v>
      </c>
      <c r="D56" s="133" t="s">
        <v>1371</v>
      </c>
      <c r="E56" s="153" t="s">
        <v>1116</v>
      </c>
      <c r="F56" s="134" t="s">
        <v>1372</v>
      </c>
      <c r="G56" s="135" t="s">
        <v>1231</v>
      </c>
      <c r="H56" s="136">
        <v>494.86</v>
      </c>
      <c r="I56" s="185"/>
      <c r="J56" s="79">
        <f t="shared" si="0"/>
        <v>0</v>
      </c>
      <c r="K56" s="69" t="str">
        <f t="shared" si="1"/>
        <v>C</v>
      </c>
      <c r="L56" s="67" t="s">
        <v>1815</v>
      </c>
    </row>
    <row r="57" spans="1:12" ht="12.75">
      <c r="A57" s="132"/>
      <c r="B57" s="125" t="s">
        <v>1363</v>
      </c>
      <c r="C57" s="126" t="s">
        <v>1168</v>
      </c>
      <c r="D57" s="133" t="s">
        <v>1373</v>
      </c>
      <c r="E57" s="153"/>
      <c r="F57" s="134" t="s">
        <v>1374</v>
      </c>
      <c r="G57" s="135"/>
      <c r="H57" s="136"/>
      <c r="I57" s="120"/>
      <c r="J57" s="79">
        <f t="shared" si="0"/>
      </c>
      <c r="K57" s="69">
        <f t="shared" si="1"/>
      </c>
      <c r="L57" s="67" t="s">
        <v>1816</v>
      </c>
    </row>
    <row r="58" spans="1:12" ht="22.5">
      <c r="A58" s="132">
        <v>65</v>
      </c>
      <c r="B58" s="125" t="s">
        <v>1363</v>
      </c>
      <c r="C58" s="126" t="s">
        <v>1168</v>
      </c>
      <c r="D58" s="133" t="s">
        <v>1375</v>
      </c>
      <c r="E58" s="153"/>
      <c r="F58" s="134" t="s">
        <v>1376</v>
      </c>
      <c r="G58" s="135" t="s">
        <v>1231</v>
      </c>
      <c r="H58" s="136">
        <v>64</v>
      </c>
      <c r="I58" s="185"/>
      <c r="J58" s="79">
        <f t="shared" si="0"/>
        <v>0</v>
      </c>
      <c r="K58" s="69" t="str">
        <f t="shared" si="1"/>
        <v>C</v>
      </c>
      <c r="L58" s="67" t="s">
        <v>1815</v>
      </c>
    </row>
    <row r="59" spans="1:12" ht="12.75">
      <c r="A59" s="124"/>
      <c r="B59" s="125" t="s">
        <v>1377</v>
      </c>
      <c r="C59" s="126"/>
      <c r="D59" s="127"/>
      <c r="E59" s="148"/>
      <c r="F59" s="128" t="s">
        <v>1378</v>
      </c>
      <c r="G59" s="129"/>
      <c r="H59" s="130"/>
      <c r="I59" s="120"/>
      <c r="J59" s="79">
        <f t="shared" si="0"/>
      </c>
      <c r="K59" s="69">
        <f t="shared" si="1"/>
      </c>
      <c r="L59" s="67" t="s">
        <v>1816</v>
      </c>
    </row>
    <row r="60" spans="1:12" ht="12.75">
      <c r="A60" s="132"/>
      <c r="B60" s="125" t="s">
        <v>1377</v>
      </c>
      <c r="C60" s="126" t="s">
        <v>1168</v>
      </c>
      <c r="D60" s="133" t="s">
        <v>1169</v>
      </c>
      <c r="E60" s="153"/>
      <c r="F60" s="134" t="s">
        <v>1379</v>
      </c>
      <c r="G60" s="135"/>
      <c r="H60" s="136"/>
      <c r="I60" s="120"/>
      <c r="J60" s="79">
        <f aca="true" t="shared" si="2" ref="J60:J123">+IF(AND(H60="",I60=""),"",ROUND(H60*I60,2))</f>
      </c>
      <c r="K60" s="69">
        <f aca="true" t="shared" si="3" ref="K60:K123">IF(G60&lt;&gt;"","C","")</f>
      </c>
      <c r="L60" s="67" t="s">
        <v>1816</v>
      </c>
    </row>
    <row r="61" spans="1:12" ht="12.75">
      <c r="A61" s="132">
        <v>66</v>
      </c>
      <c r="B61" s="125" t="s">
        <v>1377</v>
      </c>
      <c r="C61" s="126" t="s">
        <v>1168</v>
      </c>
      <c r="D61" s="133" t="s">
        <v>1366</v>
      </c>
      <c r="E61" s="153" t="s">
        <v>1116</v>
      </c>
      <c r="F61" s="134" t="s">
        <v>1380</v>
      </c>
      <c r="G61" s="135" t="s">
        <v>1231</v>
      </c>
      <c r="H61" s="136">
        <v>258.93</v>
      </c>
      <c r="I61" s="185"/>
      <c r="J61" s="79">
        <f t="shared" si="2"/>
        <v>0</v>
      </c>
      <c r="K61" s="69" t="str">
        <f t="shared" si="3"/>
        <v>C</v>
      </c>
      <c r="L61" s="67" t="s">
        <v>1815</v>
      </c>
    </row>
    <row r="62" spans="1:12" ht="12.75">
      <c r="A62" s="124"/>
      <c r="B62" s="125" t="s">
        <v>1381</v>
      </c>
      <c r="C62" s="126"/>
      <c r="D62" s="127"/>
      <c r="E62" s="148"/>
      <c r="F62" s="128" t="s">
        <v>1382</v>
      </c>
      <c r="G62" s="129"/>
      <c r="H62" s="130"/>
      <c r="I62" s="120"/>
      <c r="J62" s="79">
        <f t="shared" si="2"/>
      </c>
      <c r="K62" s="69">
        <f t="shared" si="3"/>
      </c>
      <c r="L62" s="67" t="s">
        <v>1816</v>
      </c>
    </row>
    <row r="63" spans="1:12" ht="12.75">
      <c r="A63" s="132"/>
      <c r="B63" s="125" t="s">
        <v>1381</v>
      </c>
      <c r="C63" s="126" t="s">
        <v>1168</v>
      </c>
      <c r="D63" s="133" t="s">
        <v>1169</v>
      </c>
      <c r="E63" s="153"/>
      <c r="F63" s="134" t="s">
        <v>1383</v>
      </c>
      <c r="G63" s="135"/>
      <c r="H63" s="136"/>
      <c r="I63" s="120"/>
      <c r="J63" s="79">
        <f t="shared" si="2"/>
      </c>
      <c r="K63" s="69">
        <f t="shared" si="3"/>
      </c>
      <c r="L63" s="67" t="s">
        <v>1816</v>
      </c>
    </row>
    <row r="64" spans="1:12" ht="12.75">
      <c r="A64" s="132">
        <v>67</v>
      </c>
      <c r="B64" s="125" t="s">
        <v>1381</v>
      </c>
      <c r="C64" s="126" t="s">
        <v>1168</v>
      </c>
      <c r="D64" s="133" t="s">
        <v>1366</v>
      </c>
      <c r="E64" s="153"/>
      <c r="F64" s="134" t="s">
        <v>1384</v>
      </c>
      <c r="G64" s="135" t="s">
        <v>1231</v>
      </c>
      <c r="H64" s="136">
        <v>35</v>
      </c>
      <c r="I64" s="185"/>
      <c r="J64" s="79">
        <f t="shared" si="2"/>
        <v>0</v>
      </c>
      <c r="K64" s="69" t="str">
        <f t="shared" si="3"/>
        <v>C</v>
      </c>
      <c r="L64" s="67" t="s">
        <v>1815</v>
      </c>
    </row>
    <row r="65" spans="1:12" ht="12.75">
      <c r="A65" s="124"/>
      <c r="B65" s="125" t="s">
        <v>1385</v>
      </c>
      <c r="C65" s="126"/>
      <c r="D65" s="127"/>
      <c r="E65" s="148"/>
      <c r="F65" s="128" t="s">
        <v>1386</v>
      </c>
      <c r="G65" s="129"/>
      <c r="H65" s="130"/>
      <c r="I65" s="120"/>
      <c r="J65" s="79">
        <f t="shared" si="2"/>
      </c>
      <c r="K65" s="69">
        <f t="shared" si="3"/>
      </c>
      <c r="L65" s="67" t="s">
        <v>1816</v>
      </c>
    </row>
    <row r="66" spans="1:12" ht="12.75">
      <c r="A66" s="132"/>
      <c r="B66" s="125" t="s">
        <v>1385</v>
      </c>
      <c r="C66" s="126" t="s">
        <v>1168</v>
      </c>
      <c r="D66" s="133" t="s">
        <v>1169</v>
      </c>
      <c r="E66" s="153"/>
      <c r="F66" s="134" t="s">
        <v>1387</v>
      </c>
      <c r="G66" s="135"/>
      <c r="H66" s="136"/>
      <c r="I66" s="120"/>
      <c r="J66" s="79">
        <f t="shared" si="2"/>
      </c>
      <c r="K66" s="69">
        <f t="shared" si="3"/>
      </c>
      <c r="L66" s="67" t="s">
        <v>1816</v>
      </c>
    </row>
    <row r="67" spans="1:12" ht="22.5">
      <c r="A67" s="132">
        <v>68</v>
      </c>
      <c r="B67" s="125" t="s">
        <v>1385</v>
      </c>
      <c r="C67" s="126" t="s">
        <v>1168</v>
      </c>
      <c r="D67" s="133" t="s">
        <v>1388</v>
      </c>
      <c r="E67" s="153"/>
      <c r="F67" s="134" t="s">
        <v>1389</v>
      </c>
      <c r="G67" s="135" t="s">
        <v>1231</v>
      </c>
      <c r="H67" s="136">
        <v>765.35</v>
      </c>
      <c r="I67" s="185"/>
      <c r="J67" s="79">
        <f t="shared" si="2"/>
        <v>0</v>
      </c>
      <c r="K67" s="69" t="str">
        <f t="shared" si="3"/>
        <v>C</v>
      </c>
      <c r="L67" s="67" t="s">
        <v>1815</v>
      </c>
    </row>
    <row r="68" spans="1:12" ht="22.5">
      <c r="A68" s="132">
        <v>69</v>
      </c>
      <c r="B68" s="125" t="s">
        <v>1385</v>
      </c>
      <c r="C68" s="126" t="s">
        <v>1168</v>
      </c>
      <c r="D68" s="133" t="s">
        <v>1390</v>
      </c>
      <c r="E68" s="153"/>
      <c r="F68" s="134" t="s">
        <v>1391</v>
      </c>
      <c r="G68" s="135" t="s">
        <v>1231</v>
      </c>
      <c r="H68" s="136">
        <v>187.25</v>
      </c>
      <c r="I68" s="185"/>
      <c r="J68" s="79">
        <f t="shared" si="2"/>
        <v>0</v>
      </c>
      <c r="K68" s="69" t="str">
        <f t="shared" si="3"/>
        <v>C</v>
      </c>
      <c r="L68" s="67" t="s">
        <v>1815</v>
      </c>
    </row>
    <row r="69" spans="1:12" ht="12.75">
      <c r="A69" s="124"/>
      <c r="B69" s="125" t="s">
        <v>1392</v>
      </c>
      <c r="C69" s="126"/>
      <c r="D69" s="127"/>
      <c r="E69" s="148"/>
      <c r="F69" s="128" t="s">
        <v>1393</v>
      </c>
      <c r="G69" s="129"/>
      <c r="H69" s="130"/>
      <c r="I69" s="120"/>
      <c r="J69" s="79">
        <f t="shared" si="2"/>
      </c>
      <c r="K69" s="69">
        <f t="shared" si="3"/>
      </c>
      <c r="L69" s="67" t="s">
        <v>1816</v>
      </c>
    </row>
    <row r="70" spans="1:12" ht="12.75">
      <c r="A70" s="132"/>
      <c r="B70" s="125" t="s">
        <v>1392</v>
      </c>
      <c r="C70" s="126" t="s">
        <v>1168</v>
      </c>
      <c r="D70" s="133" t="s">
        <v>1169</v>
      </c>
      <c r="E70" s="153"/>
      <c r="F70" s="134" t="s">
        <v>1394</v>
      </c>
      <c r="G70" s="135"/>
      <c r="H70" s="136"/>
      <c r="I70" s="120"/>
      <c r="J70" s="79">
        <f t="shared" si="2"/>
      </c>
      <c r="K70" s="69">
        <f t="shared" si="3"/>
      </c>
      <c r="L70" s="67" t="s">
        <v>1816</v>
      </c>
    </row>
    <row r="71" spans="1:12" ht="22.5">
      <c r="A71" s="132">
        <v>70</v>
      </c>
      <c r="B71" s="125" t="s">
        <v>1392</v>
      </c>
      <c r="C71" s="126" t="s">
        <v>1168</v>
      </c>
      <c r="D71" s="133" t="s">
        <v>1390</v>
      </c>
      <c r="E71" s="153"/>
      <c r="F71" s="134" t="s">
        <v>1395</v>
      </c>
      <c r="G71" s="135" t="s">
        <v>1235</v>
      </c>
      <c r="H71" s="136">
        <v>103.1</v>
      </c>
      <c r="I71" s="185"/>
      <c r="J71" s="79">
        <f t="shared" si="2"/>
        <v>0</v>
      </c>
      <c r="K71" s="69" t="str">
        <f t="shared" si="3"/>
        <v>C</v>
      </c>
      <c r="L71" s="67" t="s">
        <v>1815</v>
      </c>
    </row>
    <row r="72" spans="1:12" ht="22.5">
      <c r="A72" s="132"/>
      <c r="B72" s="125" t="s">
        <v>1392</v>
      </c>
      <c r="C72" s="126" t="s">
        <v>1168</v>
      </c>
      <c r="D72" s="133" t="s">
        <v>1211</v>
      </c>
      <c r="E72" s="153"/>
      <c r="F72" s="134" t="s">
        <v>1396</v>
      </c>
      <c r="G72" s="135"/>
      <c r="H72" s="136"/>
      <c r="I72" s="120"/>
      <c r="J72" s="79">
        <f t="shared" si="2"/>
      </c>
      <c r="K72" s="69">
        <f t="shared" si="3"/>
      </c>
      <c r="L72" s="67" t="s">
        <v>1816</v>
      </c>
    </row>
    <row r="73" spans="1:12" ht="22.5">
      <c r="A73" s="132">
        <v>71</v>
      </c>
      <c r="B73" s="125" t="s">
        <v>1392</v>
      </c>
      <c r="C73" s="126" t="s">
        <v>1168</v>
      </c>
      <c r="D73" s="133" t="s">
        <v>1397</v>
      </c>
      <c r="E73" s="153" t="s">
        <v>1116</v>
      </c>
      <c r="F73" s="134" t="s">
        <v>1398</v>
      </c>
      <c r="G73" s="135" t="s">
        <v>1235</v>
      </c>
      <c r="H73" s="136">
        <v>401.11</v>
      </c>
      <c r="I73" s="185"/>
      <c r="J73" s="79">
        <f t="shared" si="2"/>
        <v>0</v>
      </c>
      <c r="K73" s="69" t="str">
        <f t="shared" si="3"/>
        <v>C</v>
      </c>
      <c r="L73" s="67" t="s">
        <v>1815</v>
      </c>
    </row>
    <row r="74" spans="1:12" ht="22.5">
      <c r="A74" s="132">
        <v>72</v>
      </c>
      <c r="B74" s="125" t="s">
        <v>1392</v>
      </c>
      <c r="C74" s="126" t="s">
        <v>1168</v>
      </c>
      <c r="D74" s="133" t="s">
        <v>1399</v>
      </c>
      <c r="E74" s="153" t="s">
        <v>1116</v>
      </c>
      <c r="F74" s="134" t="s">
        <v>1400</v>
      </c>
      <c r="G74" s="135" t="s">
        <v>1235</v>
      </c>
      <c r="H74" s="136">
        <v>1426.45</v>
      </c>
      <c r="I74" s="185"/>
      <c r="J74" s="79">
        <f t="shared" si="2"/>
        <v>0</v>
      </c>
      <c r="K74" s="69" t="str">
        <f t="shared" si="3"/>
        <v>C</v>
      </c>
      <c r="L74" s="67" t="s">
        <v>1815</v>
      </c>
    </row>
    <row r="75" spans="1:12" ht="22.5">
      <c r="A75" s="132">
        <v>73</v>
      </c>
      <c r="B75" s="125" t="s">
        <v>1392</v>
      </c>
      <c r="C75" s="126" t="s">
        <v>1168</v>
      </c>
      <c r="D75" s="133" t="s">
        <v>1401</v>
      </c>
      <c r="E75" s="153" t="s">
        <v>1116</v>
      </c>
      <c r="F75" s="134" t="s">
        <v>1402</v>
      </c>
      <c r="G75" s="135" t="s">
        <v>1235</v>
      </c>
      <c r="H75" s="136">
        <v>7.75</v>
      </c>
      <c r="I75" s="185"/>
      <c r="J75" s="79">
        <f t="shared" si="2"/>
        <v>0</v>
      </c>
      <c r="K75" s="69" t="str">
        <f t="shared" si="3"/>
        <v>C</v>
      </c>
      <c r="L75" s="67" t="s">
        <v>1815</v>
      </c>
    </row>
    <row r="76" spans="1:12" ht="12.75">
      <c r="A76" s="124"/>
      <c r="B76" s="125" t="s">
        <v>1403</v>
      </c>
      <c r="C76" s="126"/>
      <c r="D76" s="127"/>
      <c r="E76" s="148"/>
      <c r="F76" s="128" t="s">
        <v>1404</v>
      </c>
      <c r="G76" s="129"/>
      <c r="H76" s="130"/>
      <c r="I76" s="120"/>
      <c r="J76" s="79">
        <f t="shared" si="2"/>
      </c>
      <c r="K76" s="69">
        <f t="shared" si="3"/>
      </c>
      <c r="L76" s="67" t="s">
        <v>1816</v>
      </c>
    </row>
    <row r="77" spans="1:12" ht="12.75">
      <c r="A77" s="124"/>
      <c r="B77" s="125" t="s">
        <v>1403</v>
      </c>
      <c r="C77" s="126" t="s">
        <v>1168</v>
      </c>
      <c r="D77" s="133" t="s">
        <v>1169</v>
      </c>
      <c r="E77" s="148"/>
      <c r="F77" s="134" t="s">
        <v>1405</v>
      </c>
      <c r="G77" s="129"/>
      <c r="H77" s="130"/>
      <c r="I77" s="120"/>
      <c r="J77" s="79">
        <f t="shared" si="2"/>
      </c>
      <c r="K77" s="69">
        <f t="shared" si="3"/>
      </c>
      <c r="L77" s="67" t="s">
        <v>1816</v>
      </c>
    </row>
    <row r="78" spans="1:12" ht="12.75">
      <c r="A78" s="132">
        <v>74</v>
      </c>
      <c r="B78" s="125" t="s">
        <v>1403</v>
      </c>
      <c r="C78" s="126" t="s">
        <v>1168</v>
      </c>
      <c r="D78" s="133" t="s">
        <v>1390</v>
      </c>
      <c r="E78" s="148"/>
      <c r="F78" s="134" t="s">
        <v>1406</v>
      </c>
      <c r="G78" s="135" t="s">
        <v>1235</v>
      </c>
      <c r="H78" s="136">
        <v>36.35</v>
      </c>
      <c r="I78" s="185"/>
      <c r="J78" s="79">
        <f t="shared" si="2"/>
        <v>0</v>
      </c>
      <c r="K78" s="69" t="str">
        <f t="shared" si="3"/>
        <v>C</v>
      </c>
      <c r="L78" s="67" t="s">
        <v>1815</v>
      </c>
    </row>
    <row r="79" spans="1:12" ht="12.75">
      <c r="A79" s="132"/>
      <c r="B79" s="125" t="s">
        <v>1403</v>
      </c>
      <c r="C79" s="126" t="s">
        <v>1168</v>
      </c>
      <c r="D79" s="133" t="s">
        <v>1172</v>
      </c>
      <c r="E79" s="153"/>
      <c r="F79" s="134" t="s">
        <v>1407</v>
      </c>
      <c r="G79" s="135"/>
      <c r="H79" s="136"/>
      <c r="I79" s="185"/>
      <c r="J79" s="79">
        <f t="shared" si="2"/>
      </c>
      <c r="K79" s="69">
        <f t="shared" si="3"/>
      </c>
      <c r="L79" s="67" t="s">
        <v>1816</v>
      </c>
    </row>
    <row r="80" spans="1:12" ht="12.75">
      <c r="A80" s="132">
        <v>75</v>
      </c>
      <c r="B80" s="125" t="s">
        <v>1403</v>
      </c>
      <c r="C80" s="126" t="s">
        <v>1168</v>
      </c>
      <c r="D80" s="133" t="s">
        <v>1408</v>
      </c>
      <c r="E80" s="153"/>
      <c r="F80" s="134" t="s">
        <v>1409</v>
      </c>
      <c r="G80" s="135" t="s">
        <v>1235</v>
      </c>
      <c r="H80" s="136">
        <v>437.18</v>
      </c>
      <c r="I80" s="185"/>
      <c r="J80" s="79">
        <f t="shared" si="2"/>
        <v>0</v>
      </c>
      <c r="K80" s="69" t="str">
        <f t="shared" si="3"/>
        <v>C</v>
      </c>
      <c r="L80" s="67" t="s">
        <v>1815</v>
      </c>
    </row>
    <row r="81" spans="1:12" ht="12.75">
      <c r="A81" s="132"/>
      <c r="B81" s="125" t="s">
        <v>1403</v>
      </c>
      <c r="C81" s="126" t="s">
        <v>1168</v>
      </c>
      <c r="D81" s="133" t="s">
        <v>1174</v>
      </c>
      <c r="E81" s="153"/>
      <c r="F81" s="134" t="s">
        <v>1410</v>
      </c>
      <c r="G81" s="135"/>
      <c r="H81" s="136"/>
      <c r="I81" s="185"/>
      <c r="J81" s="79">
        <f t="shared" si="2"/>
      </c>
      <c r="K81" s="69">
        <f t="shared" si="3"/>
      </c>
      <c r="L81" s="67" t="s">
        <v>1816</v>
      </c>
    </row>
    <row r="82" spans="1:12" ht="12.75">
      <c r="A82" s="132">
        <v>76</v>
      </c>
      <c r="B82" s="125" t="s">
        <v>1403</v>
      </c>
      <c r="C82" s="126" t="s">
        <v>1168</v>
      </c>
      <c r="D82" s="133" t="s">
        <v>1188</v>
      </c>
      <c r="E82" s="153"/>
      <c r="F82" s="134" t="s">
        <v>1411</v>
      </c>
      <c r="G82" s="135" t="s">
        <v>1235</v>
      </c>
      <c r="H82" s="136">
        <v>54.75</v>
      </c>
      <c r="I82" s="185"/>
      <c r="J82" s="79">
        <f t="shared" si="2"/>
        <v>0</v>
      </c>
      <c r="K82" s="69" t="str">
        <f t="shared" si="3"/>
        <v>C</v>
      </c>
      <c r="L82" s="67" t="s">
        <v>1815</v>
      </c>
    </row>
    <row r="83" spans="1:12" ht="12.75">
      <c r="A83" s="132"/>
      <c r="B83" s="125" t="s">
        <v>1403</v>
      </c>
      <c r="C83" s="126" t="s">
        <v>1168</v>
      </c>
      <c r="D83" s="133" t="s">
        <v>1176</v>
      </c>
      <c r="E83" s="153"/>
      <c r="F83" s="134" t="s">
        <v>1412</v>
      </c>
      <c r="G83" s="135"/>
      <c r="H83" s="136"/>
      <c r="I83" s="185"/>
      <c r="J83" s="79">
        <f t="shared" si="2"/>
      </c>
      <c r="K83" s="69">
        <f t="shared" si="3"/>
      </c>
      <c r="L83" s="67" t="s">
        <v>1816</v>
      </c>
    </row>
    <row r="84" spans="1:12" ht="12.75">
      <c r="A84" s="132">
        <v>77</v>
      </c>
      <c r="B84" s="125" t="s">
        <v>1403</v>
      </c>
      <c r="C84" s="126" t="s">
        <v>1168</v>
      </c>
      <c r="D84" s="133" t="s">
        <v>1413</v>
      </c>
      <c r="E84" s="153"/>
      <c r="F84" s="134" t="s">
        <v>1414</v>
      </c>
      <c r="G84" s="135" t="s">
        <v>1235</v>
      </c>
      <c r="H84" s="136">
        <v>36.35</v>
      </c>
      <c r="I84" s="185"/>
      <c r="J84" s="79">
        <f t="shared" si="2"/>
        <v>0</v>
      </c>
      <c r="K84" s="69" t="str">
        <f t="shared" si="3"/>
        <v>C</v>
      </c>
      <c r="L84" s="67" t="s">
        <v>1815</v>
      </c>
    </row>
    <row r="85" spans="1:12" ht="12.75">
      <c r="A85" s="132"/>
      <c r="B85" s="125" t="s">
        <v>1403</v>
      </c>
      <c r="C85" s="126" t="s">
        <v>1168</v>
      </c>
      <c r="D85" s="133" t="s">
        <v>1211</v>
      </c>
      <c r="E85" s="153"/>
      <c r="F85" s="134" t="s">
        <v>1415</v>
      </c>
      <c r="G85" s="135"/>
      <c r="H85" s="136"/>
      <c r="I85" s="185"/>
      <c r="J85" s="79">
        <f t="shared" si="2"/>
      </c>
      <c r="K85" s="69">
        <f t="shared" si="3"/>
      </c>
      <c r="L85" s="67" t="s">
        <v>1816</v>
      </c>
    </row>
    <row r="86" spans="1:12" ht="12.75">
      <c r="A86" s="132">
        <v>78</v>
      </c>
      <c r="B86" s="125" t="s">
        <v>1403</v>
      </c>
      <c r="C86" s="126" t="s">
        <v>1168</v>
      </c>
      <c r="D86" s="133" t="s">
        <v>1416</v>
      </c>
      <c r="E86" s="153"/>
      <c r="F86" s="134" t="s">
        <v>1417</v>
      </c>
      <c r="G86" s="135" t="s">
        <v>1235</v>
      </c>
      <c r="H86" s="136">
        <v>1827.56</v>
      </c>
      <c r="I86" s="185"/>
      <c r="J86" s="79">
        <f t="shared" si="2"/>
        <v>0</v>
      </c>
      <c r="K86" s="69" t="str">
        <f t="shared" si="3"/>
        <v>C</v>
      </c>
      <c r="L86" s="67" t="s">
        <v>1815</v>
      </c>
    </row>
    <row r="87" spans="1:12" ht="12.75">
      <c r="A87" s="132"/>
      <c r="B87" s="125" t="s">
        <v>1403</v>
      </c>
      <c r="C87" s="126" t="s">
        <v>1168</v>
      </c>
      <c r="D87" s="133" t="s">
        <v>1203</v>
      </c>
      <c r="E87" s="153"/>
      <c r="F87" s="134" t="s">
        <v>1418</v>
      </c>
      <c r="G87" s="135"/>
      <c r="H87" s="136"/>
      <c r="I87" s="185"/>
      <c r="J87" s="79">
        <f t="shared" si="2"/>
      </c>
      <c r="K87" s="69">
        <f t="shared" si="3"/>
      </c>
      <c r="L87" s="67" t="s">
        <v>1816</v>
      </c>
    </row>
    <row r="88" spans="1:12" ht="12.75">
      <c r="A88" s="132">
        <v>79</v>
      </c>
      <c r="B88" s="125" t="s">
        <v>1403</v>
      </c>
      <c r="C88" s="126" t="s">
        <v>1168</v>
      </c>
      <c r="D88" s="133" t="s">
        <v>1419</v>
      </c>
      <c r="E88" s="153"/>
      <c r="F88" s="134" t="s">
        <v>1420</v>
      </c>
      <c r="G88" s="135" t="s">
        <v>1235</v>
      </c>
      <c r="H88" s="136">
        <v>890.67</v>
      </c>
      <c r="I88" s="185"/>
      <c r="J88" s="79">
        <f t="shared" si="2"/>
        <v>0</v>
      </c>
      <c r="K88" s="69" t="str">
        <f t="shared" si="3"/>
        <v>C</v>
      </c>
      <c r="L88" s="67" t="s">
        <v>1815</v>
      </c>
    </row>
    <row r="89" spans="1:12" ht="12.75">
      <c r="A89" s="132">
        <v>80</v>
      </c>
      <c r="B89" s="125" t="s">
        <v>1403</v>
      </c>
      <c r="C89" s="126" t="s">
        <v>1168</v>
      </c>
      <c r="D89" s="133" t="s">
        <v>1421</v>
      </c>
      <c r="E89" s="153" t="s">
        <v>1116</v>
      </c>
      <c r="F89" s="134" t="s">
        <v>0</v>
      </c>
      <c r="G89" s="135" t="s">
        <v>1235</v>
      </c>
      <c r="H89" s="136">
        <v>437.18</v>
      </c>
      <c r="I89" s="185"/>
      <c r="J89" s="79">
        <f t="shared" si="2"/>
        <v>0</v>
      </c>
      <c r="K89" s="69" t="str">
        <f t="shared" si="3"/>
        <v>C</v>
      </c>
      <c r="L89" s="67" t="s">
        <v>1815</v>
      </c>
    </row>
    <row r="90" spans="1:12" ht="12.75">
      <c r="A90" s="124"/>
      <c r="B90" s="125" t="s">
        <v>1</v>
      </c>
      <c r="C90" s="126"/>
      <c r="D90" s="127"/>
      <c r="E90" s="148" t="s">
        <v>1116</v>
      </c>
      <c r="F90" s="128" t="s">
        <v>2</v>
      </c>
      <c r="G90" s="129"/>
      <c r="H90" s="130"/>
      <c r="I90" s="120"/>
      <c r="J90" s="79">
        <f t="shared" si="2"/>
      </c>
      <c r="K90" s="69">
        <f t="shared" si="3"/>
      </c>
      <c r="L90" s="67" t="s">
        <v>1816</v>
      </c>
    </row>
    <row r="91" spans="1:12" ht="12.75">
      <c r="A91" s="124"/>
      <c r="B91" s="125" t="s">
        <v>3</v>
      </c>
      <c r="C91" s="126"/>
      <c r="D91" s="127"/>
      <c r="E91" s="148"/>
      <c r="F91" s="128" t="s">
        <v>4</v>
      </c>
      <c r="G91" s="129"/>
      <c r="H91" s="130"/>
      <c r="I91" s="120"/>
      <c r="J91" s="79">
        <f t="shared" si="2"/>
      </c>
      <c r="K91" s="69">
        <f t="shared" si="3"/>
      </c>
      <c r="L91" s="67" t="s">
        <v>1816</v>
      </c>
    </row>
    <row r="92" spans="1:12" ht="12.75">
      <c r="A92" s="132"/>
      <c r="B92" s="125" t="s">
        <v>3</v>
      </c>
      <c r="C92" s="126" t="s">
        <v>1168</v>
      </c>
      <c r="D92" s="133" t="s">
        <v>1169</v>
      </c>
      <c r="E92" s="153"/>
      <c r="F92" s="134" t="s">
        <v>5</v>
      </c>
      <c r="G92" s="135"/>
      <c r="H92" s="136"/>
      <c r="I92" s="120"/>
      <c r="J92" s="79">
        <f t="shared" si="2"/>
      </c>
      <c r="K92" s="69">
        <f t="shared" si="3"/>
      </c>
      <c r="L92" s="67" t="s">
        <v>1816</v>
      </c>
    </row>
    <row r="93" spans="1:12" ht="12.75">
      <c r="A93" s="132">
        <v>81</v>
      </c>
      <c r="B93" s="125" t="s">
        <v>3</v>
      </c>
      <c r="C93" s="126" t="s">
        <v>1168</v>
      </c>
      <c r="D93" s="133" t="s">
        <v>6</v>
      </c>
      <c r="E93" s="153" t="s">
        <v>1116</v>
      </c>
      <c r="F93" s="134" t="s">
        <v>7</v>
      </c>
      <c r="G93" s="135" t="s">
        <v>1213</v>
      </c>
      <c r="H93" s="136">
        <v>167356.06</v>
      </c>
      <c r="I93" s="185"/>
      <c r="J93" s="79">
        <f t="shared" si="2"/>
        <v>0</v>
      </c>
      <c r="K93" s="69" t="str">
        <f t="shared" si="3"/>
        <v>C</v>
      </c>
      <c r="L93" s="67" t="s">
        <v>1815</v>
      </c>
    </row>
    <row r="94" spans="1:12" ht="12.75">
      <c r="A94" s="132"/>
      <c r="B94" s="125" t="s">
        <v>3</v>
      </c>
      <c r="C94" s="126" t="s">
        <v>1168</v>
      </c>
      <c r="D94" s="133" t="s">
        <v>1172</v>
      </c>
      <c r="E94" s="153" t="s">
        <v>1116</v>
      </c>
      <c r="F94" s="134" t="s">
        <v>8</v>
      </c>
      <c r="G94" s="135"/>
      <c r="H94" s="136"/>
      <c r="I94" s="185"/>
      <c r="J94" s="79">
        <f t="shared" si="2"/>
      </c>
      <c r="K94" s="69">
        <f t="shared" si="3"/>
      </c>
      <c r="L94" s="67" t="s">
        <v>1816</v>
      </c>
    </row>
    <row r="95" spans="1:12" ht="12.75">
      <c r="A95" s="132">
        <v>82</v>
      </c>
      <c r="B95" s="125" t="s">
        <v>3</v>
      </c>
      <c r="C95" s="126" t="s">
        <v>1168</v>
      </c>
      <c r="D95" s="133" t="s">
        <v>9</v>
      </c>
      <c r="E95" s="153" t="s">
        <v>1116</v>
      </c>
      <c r="F95" s="134" t="s">
        <v>10</v>
      </c>
      <c r="G95" s="135" t="s">
        <v>1275</v>
      </c>
      <c r="H95" s="136">
        <v>110</v>
      </c>
      <c r="I95" s="185"/>
      <c r="J95" s="79">
        <f t="shared" si="2"/>
        <v>0</v>
      </c>
      <c r="K95" s="69" t="str">
        <f t="shared" si="3"/>
        <v>C</v>
      </c>
      <c r="L95" s="67" t="s">
        <v>1815</v>
      </c>
    </row>
    <row r="96" spans="1:12" ht="12.75">
      <c r="A96" s="132"/>
      <c r="B96" s="125" t="s">
        <v>3</v>
      </c>
      <c r="C96" s="126" t="s">
        <v>1168</v>
      </c>
      <c r="D96" s="133" t="s">
        <v>1174</v>
      </c>
      <c r="E96" s="153" t="s">
        <v>1116</v>
      </c>
      <c r="F96" s="134" t="s">
        <v>11</v>
      </c>
      <c r="G96" s="135"/>
      <c r="H96" s="136"/>
      <c r="I96" s="185"/>
      <c r="J96" s="79">
        <f t="shared" si="2"/>
      </c>
      <c r="K96" s="69">
        <f t="shared" si="3"/>
      </c>
      <c r="L96" s="67" t="s">
        <v>1816</v>
      </c>
    </row>
    <row r="97" spans="1:12" ht="12.75">
      <c r="A97" s="132">
        <v>83</v>
      </c>
      <c r="B97" s="125" t="s">
        <v>3</v>
      </c>
      <c r="C97" s="126" t="s">
        <v>1168</v>
      </c>
      <c r="D97" s="133" t="s">
        <v>12</v>
      </c>
      <c r="E97" s="153" t="s">
        <v>1116</v>
      </c>
      <c r="F97" s="134" t="s">
        <v>13</v>
      </c>
      <c r="G97" s="135" t="s">
        <v>1275</v>
      </c>
      <c r="H97" s="136">
        <v>23</v>
      </c>
      <c r="I97" s="185"/>
      <c r="J97" s="79">
        <f t="shared" si="2"/>
        <v>0</v>
      </c>
      <c r="K97" s="69" t="str">
        <f t="shared" si="3"/>
        <v>C</v>
      </c>
      <c r="L97" s="67" t="s">
        <v>1815</v>
      </c>
    </row>
    <row r="98" spans="1:12" ht="12.75">
      <c r="A98" s="132">
        <v>84</v>
      </c>
      <c r="B98" s="125" t="s">
        <v>3</v>
      </c>
      <c r="C98" s="126" t="s">
        <v>1168</v>
      </c>
      <c r="D98" s="133" t="s">
        <v>1184</v>
      </c>
      <c r="E98" s="153" t="s">
        <v>1116</v>
      </c>
      <c r="F98" s="134" t="s">
        <v>13</v>
      </c>
      <c r="G98" s="135" t="s">
        <v>1275</v>
      </c>
      <c r="H98" s="136">
        <v>5</v>
      </c>
      <c r="I98" s="185"/>
      <c r="J98" s="79">
        <f t="shared" si="2"/>
        <v>0</v>
      </c>
      <c r="K98" s="69" t="str">
        <f t="shared" si="3"/>
        <v>C</v>
      </c>
      <c r="L98" s="67" t="s">
        <v>1815</v>
      </c>
    </row>
    <row r="99" spans="1:12" ht="12.75">
      <c r="A99" s="132">
        <v>85</v>
      </c>
      <c r="B99" s="125" t="s">
        <v>3</v>
      </c>
      <c r="C99" s="126" t="s">
        <v>1168</v>
      </c>
      <c r="D99" s="133" t="s">
        <v>1186</v>
      </c>
      <c r="E99" s="153" t="s">
        <v>1116</v>
      </c>
      <c r="F99" s="134" t="s">
        <v>14</v>
      </c>
      <c r="G99" s="135" t="s">
        <v>1314</v>
      </c>
      <c r="H99" s="136">
        <v>4</v>
      </c>
      <c r="I99" s="185"/>
      <c r="J99" s="79">
        <f t="shared" si="2"/>
        <v>0</v>
      </c>
      <c r="K99" s="69" t="str">
        <f t="shared" si="3"/>
        <v>C</v>
      </c>
      <c r="L99" s="67" t="s">
        <v>1815</v>
      </c>
    </row>
    <row r="100" spans="1:12" ht="12.75">
      <c r="A100" s="132">
        <v>86</v>
      </c>
      <c r="B100" s="125" t="s">
        <v>3</v>
      </c>
      <c r="C100" s="126" t="s">
        <v>1168</v>
      </c>
      <c r="D100" s="133" t="s">
        <v>1176</v>
      </c>
      <c r="E100" s="153" t="s">
        <v>1116</v>
      </c>
      <c r="F100" s="134" t="s">
        <v>15</v>
      </c>
      <c r="G100" s="135" t="s">
        <v>1314</v>
      </c>
      <c r="H100" s="136">
        <v>32</v>
      </c>
      <c r="I100" s="185"/>
      <c r="J100" s="79">
        <f t="shared" si="2"/>
        <v>0</v>
      </c>
      <c r="K100" s="69" t="str">
        <f t="shared" si="3"/>
        <v>C</v>
      </c>
      <c r="L100" s="67" t="s">
        <v>1815</v>
      </c>
    </row>
    <row r="101" spans="1:12" ht="12.75">
      <c r="A101" s="124"/>
      <c r="B101" s="125" t="s">
        <v>16</v>
      </c>
      <c r="C101" s="126"/>
      <c r="D101" s="127"/>
      <c r="E101" s="148"/>
      <c r="F101" s="128" t="s">
        <v>17</v>
      </c>
      <c r="G101" s="129"/>
      <c r="H101" s="130"/>
      <c r="I101" s="120"/>
      <c r="J101" s="79">
        <f t="shared" si="2"/>
      </c>
      <c r="K101" s="69">
        <f t="shared" si="3"/>
      </c>
      <c r="L101" s="67" t="s">
        <v>1816</v>
      </c>
    </row>
    <row r="102" spans="1:12" ht="12.75">
      <c r="A102" s="132"/>
      <c r="B102" s="125" t="s">
        <v>16</v>
      </c>
      <c r="C102" s="126" t="s">
        <v>1168</v>
      </c>
      <c r="D102" s="133" t="s">
        <v>1169</v>
      </c>
      <c r="E102" s="153"/>
      <c r="F102" s="134" t="s">
        <v>18</v>
      </c>
      <c r="G102" s="135"/>
      <c r="H102" s="136"/>
      <c r="I102" s="120"/>
      <c r="J102" s="79">
        <f t="shared" si="2"/>
      </c>
      <c r="K102" s="69">
        <f t="shared" si="3"/>
      </c>
      <c r="L102" s="67" t="s">
        <v>1816</v>
      </c>
    </row>
    <row r="103" spans="1:12" ht="12.75">
      <c r="A103" s="132">
        <v>87</v>
      </c>
      <c r="B103" s="125" t="s">
        <v>16</v>
      </c>
      <c r="C103" s="126" t="s">
        <v>1168</v>
      </c>
      <c r="D103" s="133" t="s">
        <v>1388</v>
      </c>
      <c r="E103" s="153" t="s">
        <v>1116</v>
      </c>
      <c r="F103" s="134" t="s">
        <v>19</v>
      </c>
      <c r="G103" s="135" t="s">
        <v>1213</v>
      </c>
      <c r="H103" s="136">
        <v>56774.42</v>
      </c>
      <c r="I103" s="185"/>
      <c r="J103" s="79">
        <f t="shared" si="2"/>
        <v>0</v>
      </c>
      <c r="K103" s="69" t="str">
        <f t="shared" si="3"/>
        <v>C</v>
      </c>
      <c r="L103" s="67" t="s">
        <v>1815</v>
      </c>
    </row>
    <row r="104" spans="1:12" ht="12.75">
      <c r="A104" s="124"/>
      <c r="B104" s="125" t="s">
        <v>20</v>
      </c>
      <c r="C104" s="126"/>
      <c r="D104" s="127"/>
      <c r="E104" s="148"/>
      <c r="F104" s="128" t="s">
        <v>21</v>
      </c>
      <c r="G104" s="129"/>
      <c r="H104" s="130"/>
      <c r="I104" s="120"/>
      <c r="J104" s="79">
        <f t="shared" si="2"/>
      </c>
      <c r="K104" s="69">
        <f t="shared" si="3"/>
      </c>
      <c r="L104" s="67" t="s">
        <v>1816</v>
      </c>
    </row>
    <row r="105" spans="1:12" ht="12.75">
      <c r="A105" s="124"/>
      <c r="B105" s="125" t="s">
        <v>22</v>
      </c>
      <c r="C105" s="126"/>
      <c r="D105" s="127"/>
      <c r="E105" s="148" t="s">
        <v>1116</v>
      </c>
      <c r="F105" s="128" t="s">
        <v>23</v>
      </c>
      <c r="G105" s="129"/>
      <c r="H105" s="130"/>
      <c r="I105" s="120"/>
      <c r="J105" s="79">
        <f t="shared" si="2"/>
      </c>
      <c r="K105" s="69">
        <f t="shared" si="3"/>
      </c>
      <c r="L105" s="67" t="s">
        <v>1816</v>
      </c>
    </row>
    <row r="106" spans="1:12" ht="12.75">
      <c r="A106" s="132"/>
      <c r="B106" s="125" t="s">
        <v>22</v>
      </c>
      <c r="C106" s="126" t="s">
        <v>1168</v>
      </c>
      <c r="D106" s="133" t="s">
        <v>1172</v>
      </c>
      <c r="E106" s="153" t="s">
        <v>1116</v>
      </c>
      <c r="F106" s="134" t="s">
        <v>24</v>
      </c>
      <c r="G106" s="135"/>
      <c r="H106" s="136"/>
      <c r="I106" s="120"/>
      <c r="J106" s="79">
        <f t="shared" si="2"/>
      </c>
      <c r="K106" s="69">
        <f t="shared" si="3"/>
      </c>
      <c r="L106" s="67" t="s">
        <v>1816</v>
      </c>
    </row>
    <row r="107" spans="1:12" ht="12.75">
      <c r="A107" s="132">
        <v>88</v>
      </c>
      <c r="B107" s="125" t="s">
        <v>22</v>
      </c>
      <c r="C107" s="126" t="s">
        <v>1168</v>
      </c>
      <c r="D107" s="133" t="s">
        <v>1198</v>
      </c>
      <c r="E107" s="153" t="s">
        <v>1116</v>
      </c>
      <c r="F107" s="134" t="s">
        <v>25</v>
      </c>
      <c r="G107" s="135" t="s">
        <v>1231</v>
      </c>
      <c r="H107" s="136">
        <v>954</v>
      </c>
      <c r="I107" s="185"/>
      <c r="J107" s="79">
        <f t="shared" si="2"/>
        <v>0</v>
      </c>
      <c r="K107" s="69" t="str">
        <f t="shared" si="3"/>
        <v>C</v>
      </c>
      <c r="L107" s="67" t="s">
        <v>1815</v>
      </c>
    </row>
    <row r="108" spans="1:12" ht="12.75">
      <c r="A108" s="132">
        <v>89</v>
      </c>
      <c r="B108" s="125" t="s">
        <v>22</v>
      </c>
      <c r="C108" s="126" t="s">
        <v>1168</v>
      </c>
      <c r="D108" s="133" t="s">
        <v>1341</v>
      </c>
      <c r="E108" s="153" t="s">
        <v>1116</v>
      </c>
      <c r="F108" s="134" t="s">
        <v>26</v>
      </c>
      <c r="G108" s="135" t="s">
        <v>1231</v>
      </c>
      <c r="H108" s="136">
        <v>582</v>
      </c>
      <c r="I108" s="185"/>
      <c r="J108" s="79">
        <f t="shared" si="2"/>
        <v>0</v>
      </c>
      <c r="K108" s="69" t="str">
        <f t="shared" si="3"/>
        <v>C</v>
      </c>
      <c r="L108" s="67" t="s">
        <v>1815</v>
      </c>
    </row>
    <row r="109" spans="1:12" ht="12.75">
      <c r="A109" s="124"/>
      <c r="B109" s="125" t="s">
        <v>27</v>
      </c>
      <c r="C109" s="126"/>
      <c r="D109" s="127"/>
      <c r="E109" s="148" t="s">
        <v>1116</v>
      </c>
      <c r="F109" s="128" t="s">
        <v>28</v>
      </c>
      <c r="G109" s="129"/>
      <c r="H109" s="130"/>
      <c r="I109" s="120"/>
      <c r="J109" s="79">
        <f t="shared" si="2"/>
      </c>
      <c r="K109" s="69">
        <f t="shared" si="3"/>
      </c>
      <c r="L109" s="67" t="s">
        <v>1816</v>
      </c>
    </row>
    <row r="110" spans="1:12" ht="12.75">
      <c r="A110" s="124"/>
      <c r="B110" s="125" t="s">
        <v>29</v>
      </c>
      <c r="C110" s="126"/>
      <c r="D110" s="127"/>
      <c r="E110" s="148"/>
      <c r="F110" s="128" t="s">
        <v>30</v>
      </c>
      <c r="G110" s="129"/>
      <c r="H110" s="130"/>
      <c r="I110" s="120"/>
      <c r="J110" s="79">
        <f t="shared" si="2"/>
      </c>
      <c r="K110" s="69">
        <f t="shared" si="3"/>
      </c>
      <c r="L110" s="67" t="s">
        <v>1816</v>
      </c>
    </row>
    <row r="111" spans="1:12" ht="12.75">
      <c r="A111" s="132"/>
      <c r="B111" s="125" t="s">
        <v>29</v>
      </c>
      <c r="C111" s="126" t="s">
        <v>1168</v>
      </c>
      <c r="D111" s="133" t="s">
        <v>1176</v>
      </c>
      <c r="E111" s="153"/>
      <c r="F111" s="134" t="s">
        <v>31</v>
      </c>
      <c r="G111" s="135"/>
      <c r="H111" s="136"/>
      <c r="I111" s="120"/>
      <c r="J111" s="79">
        <f t="shared" si="2"/>
      </c>
      <c r="K111" s="69">
        <f t="shared" si="3"/>
      </c>
      <c r="L111" s="67" t="s">
        <v>1816</v>
      </c>
    </row>
    <row r="112" spans="1:12" ht="12.75">
      <c r="A112" s="132">
        <v>90</v>
      </c>
      <c r="B112" s="125" t="s">
        <v>29</v>
      </c>
      <c r="C112" s="126" t="s">
        <v>1168</v>
      </c>
      <c r="D112" s="133" t="s">
        <v>1246</v>
      </c>
      <c r="E112" s="153"/>
      <c r="F112" s="134" t="s">
        <v>32</v>
      </c>
      <c r="G112" s="135" t="s">
        <v>1235</v>
      </c>
      <c r="H112" s="136">
        <v>49.99</v>
      </c>
      <c r="I112" s="185"/>
      <c r="J112" s="79">
        <f t="shared" si="2"/>
        <v>0</v>
      </c>
      <c r="K112" s="69" t="str">
        <f t="shared" si="3"/>
        <v>C</v>
      </c>
      <c r="L112" s="67" t="s">
        <v>1815</v>
      </c>
    </row>
    <row r="113" spans="1:12" ht="12.75">
      <c r="A113" s="124"/>
      <c r="B113" s="125" t="s">
        <v>33</v>
      </c>
      <c r="C113" s="126"/>
      <c r="D113" s="127"/>
      <c r="E113" s="148"/>
      <c r="F113" s="128" t="s">
        <v>34</v>
      </c>
      <c r="G113" s="129"/>
      <c r="H113" s="130"/>
      <c r="I113" s="120"/>
      <c r="J113" s="79">
        <f t="shared" si="2"/>
      </c>
      <c r="K113" s="69">
        <f t="shared" si="3"/>
      </c>
      <c r="L113" s="67" t="s">
        <v>1816</v>
      </c>
    </row>
    <row r="114" spans="1:12" ht="12.75">
      <c r="A114" s="132"/>
      <c r="B114" s="125" t="s">
        <v>33</v>
      </c>
      <c r="C114" s="126" t="s">
        <v>1168</v>
      </c>
      <c r="D114" s="133" t="s">
        <v>1203</v>
      </c>
      <c r="E114" s="153"/>
      <c r="F114" s="134" t="s">
        <v>35</v>
      </c>
      <c r="G114" s="135"/>
      <c r="H114" s="136"/>
      <c r="I114" s="120"/>
      <c r="J114" s="79">
        <f t="shared" si="2"/>
      </c>
      <c r="K114" s="69">
        <f t="shared" si="3"/>
      </c>
      <c r="L114" s="67" t="s">
        <v>1816</v>
      </c>
    </row>
    <row r="115" spans="1:12" ht="12.75">
      <c r="A115" s="132">
        <v>91</v>
      </c>
      <c r="B115" s="125" t="s">
        <v>33</v>
      </c>
      <c r="C115" s="126" t="s">
        <v>1168</v>
      </c>
      <c r="D115" s="133" t="s">
        <v>1279</v>
      </c>
      <c r="E115" s="153"/>
      <c r="F115" s="134" t="s">
        <v>36</v>
      </c>
      <c r="G115" s="135" t="s">
        <v>1231</v>
      </c>
      <c r="H115" s="136">
        <v>16.25</v>
      </c>
      <c r="I115" s="185"/>
      <c r="J115" s="79">
        <f t="shared" si="2"/>
        <v>0</v>
      </c>
      <c r="K115" s="69" t="str">
        <f t="shared" si="3"/>
        <v>C</v>
      </c>
      <c r="L115" s="67" t="s">
        <v>1815</v>
      </c>
    </row>
    <row r="116" spans="1:12" ht="12.75">
      <c r="A116" s="132"/>
      <c r="B116" s="125" t="s">
        <v>33</v>
      </c>
      <c r="C116" s="126" t="s">
        <v>1168</v>
      </c>
      <c r="D116" s="133" t="s">
        <v>1295</v>
      </c>
      <c r="E116" s="153"/>
      <c r="F116" s="134" t="s">
        <v>37</v>
      </c>
      <c r="G116" s="135"/>
      <c r="H116" s="136"/>
      <c r="I116" s="120"/>
      <c r="J116" s="79">
        <f t="shared" si="2"/>
      </c>
      <c r="K116" s="69">
        <f t="shared" si="3"/>
      </c>
      <c r="L116" s="67" t="s">
        <v>1816</v>
      </c>
    </row>
    <row r="117" spans="1:12" ht="12.75">
      <c r="A117" s="132">
        <v>92</v>
      </c>
      <c r="B117" s="125" t="s">
        <v>33</v>
      </c>
      <c r="C117" s="126" t="s">
        <v>1168</v>
      </c>
      <c r="D117" s="133" t="s">
        <v>38</v>
      </c>
      <c r="E117" s="153"/>
      <c r="F117" s="134" t="s">
        <v>39</v>
      </c>
      <c r="G117" s="135" t="s">
        <v>1231</v>
      </c>
      <c r="H117" s="136">
        <v>582.38</v>
      </c>
      <c r="I117" s="185"/>
      <c r="J117" s="79">
        <f t="shared" si="2"/>
        <v>0</v>
      </c>
      <c r="K117" s="69" t="str">
        <f t="shared" si="3"/>
        <v>C</v>
      </c>
      <c r="L117" s="67" t="s">
        <v>1815</v>
      </c>
    </row>
    <row r="118" spans="1:12" ht="12.75">
      <c r="A118" s="132"/>
      <c r="B118" s="125" t="s">
        <v>33</v>
      </c>
      <c r="C118" s="126" t="s">
        <v>1168</v>
      </c>
      <c r="D118" s="133" t="s">
        <v>1214</v>
      </c>
      <c r="E118" s="153" t="s">
        <v>1116</v>
      </c>
      <c r="F118" s="134" t="s">
        <v>40</v>
      </c>
      <c r="G118" s="135"/>
      <c r="H118" s="136"/>
      <c r="I118" s="120"/>
      <c r="J118" s="79">
        <f t="shared" si="2"/>
      </c>
      <c r="K118" s="69">
        <f t="shared" si="3"/>
      </c>
      <c r="L118" s="67" t="s">
        <v>1816</v>
      </c>
    </row>
    <row r="119" spans="1:12" ht="12.75">
      <c r="A119" s="132">
        <v>93</v>
      </c>
      <c r="B119" s="125" t="s">
        <v>33</v>
      </c>
      <c r="C119" s="126" t="s">
        <v>1168</v>
      </c>
      <c r="D119" s="133" t="s">
        <v>41</v>
      </c>
      <c r="E119" s="153" t="s">
        <v>1116</v>
      </c>
      <c r="F119" s="134" t="s">
        <v>42</v>
      </c>
      <c r="G119" s="135" t="s">
        <v>1314</v>
      </c>
      <c r="H119" s="136">
        <v>2</v>
      </c>
      <c r="I119" s="185"/>
      <c r="J119" s="79">
        <f t="shared" si="2"/>
        <v>0</v>
      </c>
      <c r="K119" s="69" t="str">
        <f t="shared" si="3"/>
        <v>C</v>
      </c>
      <c r="L119" s="67" t="s">
        <v>1815</v>
      </c>
    </row>
    <row r="120" spans="1:12" ht="12.75">
      <c r="A120" s="124"/>
      <c r="B120" s="125" t="s">
        <v>43</v>
      </c>
      <c r="C120" s="126"/>
      <c r="D120" s="127"/>
      <c r="E120" s="148" t="s">
        <v>1116</v>
      </c>
      <c r="F120" s="128" t="s">
        <v>44</v>
      </c>
      <c r="G120" s="129"/>
      <c r="H120" s="130"/>
      <c r="I120" s="120"/>
      <c r="J120" s="79">
        <f t="shared" si="2"/>
      </c>
      <c r="K120" s="69">
        <f t="shared" si="3"/>
      </c>
      <c r="L120" s="67" t="s">
        <v>1816</v>
      </c>
    </row>
    <row r="121" spans="1:12" ht="12.75">
      <c r="A121" s="124"/>
      <c r="B121" s="125" t="s">
        <v>45</v>
      </c>
      <c r="C121" s="126"/>
      <c r="D121" s="127"/>
      <c r="E121" s="148"/>
      <c r="F121" s="128" t="s">
        <v>46</v>
      </c>
      <c r="G121" s="129"/>
      <c r="H121" s="130"/>
      <c r="I121" s="120"/>
      <c r="J121" s="79">
        <f t="shared" si="2"/>
      </c>
      <c r="K121" s="69">
        <f t="shared" si="3"/>
      </c>
      <c r="L121" s="67" t="s">
        <v>1816</v>
      </c>
    </row>
    <row r="122" spans="1:12" ht="12.75">
      <c r="A122" s="132"/>
      <c r="B122" s="125" t="s">
        <v>45</v>
      </c>
      <c r="C122" s="126" t="s">
        <v>1168</v>
      </c>
      <c r="D122" s="133" t="s">
        <v>1174</v>
      </c>
      <c r="E122" s="153" t="s">
        <v>1116</v>
      </c>
      <c r="F122" s="134" t="s">
        <v>47</v>
      </c>
      <c r="G122" s="135"/>
      <c r="H122" s="136"/>
      <c r="I122" s="120"/>
      <c r="J122" s="79">
        <f t="shared" si="2"/>
      </c>
      <c r="K122" s="69">
        <f t="shared" si="3"/>
      </c>
      <c r="L122" s="67" t="s">
        <v>1816</v>
      </c>
    </row>
    <row r="123" spans="1:12" ht="12.75">
      <c r="A123" s="132">
        <v>94</v>
      </c>
      <c r="B123" s="125" t="s">
        <v>45</v>
      </c>
      <c r="C123" s="126" t="s">
        <v>1168</v>
      </c>
      <c r="D123" s="133" t="s">
        <v>1243</v>
      </c>
      <c r="E123" s="153" t="s">
        <v>1116</v>
      </c>
      <c r="F123" s="134" t="s">
        <v>48</v>
      </c>
      <c r="G123" s="135" t="s">
        <v>1231</v>
      </c>
      <c r="H123" s="136">
        <v>1554.69</v>
      </c>
      <c r="I123" s="185"/>
      <c r="J123" s="79">
        <f t="shared" si="2"/>
        <v>0</v>
      </c>
      <c r="K123" s="69" t="str">
        <f t="shared" si="3"/>
        <v>C</v>
      </c>
      <c r="L123" s="67" t="s">
        <v>1815</v>
      </c>
    </row>
    <row r="124" spans="1:12" ht="12.75">
      <c r="A124" s="124"/>
      <c r="B124" s="125" t="s">
        <v>49</v>
      </c>
      <c r="C124" s="126"/>
      <c r="D124" s="127"/>
      <c r="E124" s="148"/>
      <c r="F124" s="128" t="s">
        <v>50</v>
      </c>
      <c r="G124" s="129"/>
      <c r="H124" s="130"/>
      <c r="I124" s="120"/>
      <c r="J124" s="79">
        <f aca="true" t="shared" si="4" ref="J124:J187">+IF(AND(H124="",I124=""),"",ROUND(H124*I124,2))</f>
      </c>
      <c r="K124" s="69">
        <f aca="true" t="shared" si="5" ref="K124:K187">IF(G124&lt;&gt;"","C","")</f>
      </c>
      <c r="L124" s="67" t="s">
        <v>1816</v>
      </c>
    </row>
    <row r="125" spans="1:12" ht="12.75">
      <c r="A125" s="132"/>
      <c r="B125" s="125" t="s">
        <v>49</v>
      </c>
      <c r="C125" s="126" t="s">
        <v>1168</v>
      </c>
      <c r="D125" s="133" t="s">
        <v>1211</v>
      </c>
      <c r="E125" s="153"/>
      <c r="F125" s="134" t="s">
        <v>51</v>
      </c>
      <c r="G125" s="135"/>
      <c r="H125" s="136"/>
      <c r="I125" s="120"/>
      <c r="J125" s="79">
        <f t="shared" si="4"/>
      </c>
      <c r="K125" s="69">
        <f t="shared" si="5"/>
      </c>
      <c r="L125" s="67" t="s">
        <v>1816</v>
      </c>
    </row>
    <row r="126" spans="1:12" ht="12.75">
      <c r="A126" s="132">
        <v>95</v>
      </c>
      <c r="B126" s="125" t="s">
        <v>49</v>
      </c>
      <c r="C126" s="126" t="s">
        <v>1168</v>
      </c>
      <c r="D126" s="133" t="s">
        <v>52</v>
      </c>
      <c r="E126" s="153"/>
      <c r="F126" s="134" t="s">
        <v>53</v>
      </c>
      <c r="G126" s="135" t="s">
        <v>1231</v>
      </c>
      <c r="H126" s="136">
        <v>67.5</v>
      </c>
      <c r="I126" s="185"/>
      <c r="J126" s="79">
        <f t="shared" si="4"/>
        <v>0</v>
      </c>
      <c r="K126" s="69" t="str">
        <f t="shared" si="5"/>
        <v>C</v>
      </c>
      <c r="L126" s="67" t="s">
        <v>1815</v>
      </c>
    </row>
    <row r="127" spans="1:12" ht="12.75">
      <c r="A127" s="124"/>
      <c r="B127" s="125" t="s">
        <v>54</v>
      </c>
      <c r="C127" s="126"/>
      <c r="D127" s="127"/>
      <c r="E127" s="148"/>
      <c r="F127" s="128" t="s">
        <v>55</v>
      </c>
      <c r="G127" s="129"/>
      <c r="H127" s="130"/>
      <c r="I127" s="120"/>
      <c r="J127" s="79">
        <f t="shared" si="4"/>
      </c>
      <c r="K127" s="69">
        <f t="shared" si="5"/>
      </c>
      <c r="L127" s="67" t="s">
        <v>1816</v>
      </c>
    </row>
    <row r="128" spans="1:12" ht="12.75">
      <c r="A128" s="132"/>
      <c r="B128" s="125" t="s">
        <v>54</v>
      </c>
      <c r="C128" s="126" t="s">
        <v>1168</v>
      </c>
      <c r="D128" s="133" t="s">
        <v>1169</v>
      </c>
      <c r="E128" s="153"/>
      <c r="F128" s="134" t="s">
        <v>56</v>
      </c>
      <c r="G128" s="135"/>
      <c r="H128" s="136"/>
      <c r="I128" s="120"/>
      <c r="J128" s="79">
        <f t="shared" si="4"/>
      </c>
      <c r="K128" s="69">
        <f t="shared" si="5"/>
      </c>
      <c r="L128" s="67" t="s">
        <v>1816</v>
      </c>
    </row>
    <row r="129" spans="1:12" ht="12.75">
      <c r="A129" s="132">
        <v>96</v>
      </c>
      <c r="B129" s="125" t="s">
        <v>54</v>
      </c>
      <c r="C129" s="126" t="s">
        <v>1168</v>
      </c>
      <c r="D129" s="133" t="s">
        <v>1315</v>
      </c>
      <c r="E129" s="153"/>
      <c r="F129" s="134" t="s">
        <v>57</v>
      </c>
      <c r="G129" s="135" t="s">
        <v>1223</v>
      </c>
      <c r="H129" s="136">
        <v>68</v>
      </c>
      <c r="I129" s="185"/>
      <c r="J129" s="79">
        <f t="shared" si="4"/>
        <v>0</v>
      </c>
      <c r="K129" s="69" t="str">
        <f t="shared" si="5"/>
        <v>C</v>
      </c>
      <c r="L129" s="67" t="s">
        <v>1815</v>
      </c>
    </row>
    <row r="130" spans="1:12" ht="12.75">
      <c r="A130" s="124"/>
      <c r="B130" s="125" t="s">
        <v>58</v>
      </c>
      <c r="C130" s="126"/>
      <c r="D130" s="127"/>
      <c r="E130" s="148"/>
      <c r="F130" s="128" t="s">
        <v>59</v>
      </c>
      <c r="G130" s="129"/>
      <c r="H130" s="130"/>
      <c r="I130" s="120"/>
      <c r="J130" s="79">
        <f t="shared" si="4"/>
      </c>
      <c r="K130" s="69">
        <f t="shared" si="5"/>
      </c>
      <c r="L130" s="67" t="s">
        <v>1816</v>
      </c>
    </row>
    <row r="131" spans="1:12" ht="12.75">
      <c r="A131" s="124"/>
      <c r="B131" s="125" t="s">
        <v>60</v>
      </c>
      <c r="C131" s="126"/>
      <c r="D131" s="127"/>
      <c r="E131" s="148"/>
      <c r="F131" s="128" t="s">
        <v>61</v>
      </c>
      <c r="G131" s="129"/>
      <c r="H131" s="130"/>
      <c r="I131" s="120"/>
      <c r="J131" s="79">
        <f t="shared" si="4"/>
      </c>
      <c r="K131" s="69">
        <f t="shared" si="5"/>
      </c>
      <c r="L131" s="67" t="s">
        <v>1816</v>
      </c>
    </row>
    <row r="132" spans="1:12" ht="12.75">
      <c r="A132" s="132"/>
      <c r="B132" s="125" t="s">
        <v>60</v>
      </c>
      <c r="C132" s="126" t="s">
        <v>1168</v>
      </c>
      <c r="D132" s="133" t="s">
        <v>1169</v>
      </c>
      <c r="E132" s="153"/>
      <c r="F132" s="134" t="s">
        <v>62</v>
      </c>
      <c r="G132" s="135"/>
      <c r="H132" s="136"/>
      <c r="I132" s="120"/>
      <c r="J132" s="79">
        <f t="shared" si="4"/>
      </c>
      <c r="K132" s="69">
        <f t="shared" si="5"/>
      </c>
      <c r="L132" s="67" t="s">
        <v>1816</v>
      </c>
    </row>
    <row r="133" spans="1:12" ht="12.75">
      <c r="A133" s="132">
        <v>97</v>
      </c>
      <c r="B133" s="125" t="s">
        <v>60</v>
      </c>
      <c r="C133" s="126" t="s">
        <v>1168</v>
      </c>
      <c r="D133" s="133" t="s">
        <v>1262</v>
      </c>
      <c r="E133" s="153" t="s">
        <v>1116</v>
      </c>
      <c r="F133" s="134" t="s">
        <v>63</v>
      </c>
      <c r="G133" s="135" t="s">
        <v>1231</v>
      </c>
      <c r="H133" s="136">
        <v>905</v>
      </c>
      <c r="I133" s="185"/>
      <c r="J133" s="79">
        <f t="shared" si="4"/>
        <v>0</v>
      </c>
      <c r="K133" s="69" t="str">
        <f t="shared" si="5"/>
        <v>C</v>
      </c>
      <c r="L133" s="67" t="s">
        <v>1815</v>
      </c>
    </row>
    <row r="134" spans="1:12" ht="12.75">
      <c r="A134" s="124"/>
      <c r="B134" s="125" t="s">
        <v>64</v>
      </c>
      <c r="C134" s="126"/>
      <c r="D134" s="127"/>
      <c r="E134" s="148"/>
      <c r="F134" s="128" t="s">
        <v>65</v>
      </c>
      <c r="G134" s="129"/>
      <c r="H134" s="130"/>
      <c r="I134" s="120"/>
      <c r="J134" s="79">
        <f t="shared" si="4"/>
      </c>
      <c r="K134" s="69">
        <f t="shared" si="5"/>
      </c>
      <c r="L134" s="67" t="s">
        <v>1816</v>
      </c>
    </row>
    <row r="135" spans="1:12" ht="12.75">
      <c r="A135" s="132"/>
      <c r="B135" s="125" t="s">
        <v>64</v>
      </c>
      <c r="C135" s="126" t="s">
        <v>1168</v>
      </c>
      <c r="D135" s="133" t="s">
        <v>1174</v>
      </c>
      <c r="E135" s="153" t="s">
        <v>1116</v>
      </c>
      <c r="F135" s="134" t="s">
        <v>66</v>
      </c>
      <c r="G135" s="135"/>
      <c r="H135" s="136"/>
      <c r="I135" s="120"/>
      <c r="J135" s="79">
        <f t="shared" si="4"/>
      </c>
      <c r="K135" s="69">
        <f t="shared" si="5"/>
      </c>
      <c r="L135" s="67" t="s">
        <v>1816</v>
      </c>
    </row>
    <row r="136" spans="1:12" ht="12.75">
      <c r="A136" s="132">
        <v>98</v>
      </c>
      <c r="B136" s="125" t="s">
        <v>64</v>
      </c>
      <c r="C136" s="126" t="s">
        <v>1168</v>
      </c>
      <c r="D136" s="133" t="s">
        <v>67</v>
      </c>
      <c r="E136" s="153" t="s">
        <v>1116</v>
      </c>
      <c r="F136" s="134" t="s">
        <v>68</v>
      </c>
      <c r="G136" s="135" t="s">
        <v>1231</v>
      </c>
      <c r="H136" s="136">
        <v>591.45</v>
      </c>
      <c r="I136" s="185"/>
      <c r="J136" s="79">
        <f t="shared" si="4"/>
        <v>0</v>
      </c>
      <c r="K136" s="69" t="str">
        <f t="shared" si="5"/>
        <v>C</v>
      </c>
      <c r="L136" s="67" t="s">
        <v>1815</v>
      </c>
    </row>
    <row r="137" spans="1:12" ht="12.75">
      <c r="A137" s="132">
        <v>99</v>
      </c>
      <c r="B137" s="125" t="s">
        <v>64</v>
      </c>
      <c r="C137" s="126" t="s">
        <v>1168</v>
      </c>
      <c r="D137" s="133" t="s">
        <v>69</v>
      </c>
      <c r="E137" s="153" t="s">
        <v>1116</v>
      </c>
      <c r="F137" s="134" t="s">
        <v>68</v>
      </c>
      <c r="G137" s="135" t="s">
        <v>1231</v>
      </c>
      <c r="H137" s="136">
        <v>514.6</v>
      </c>
      <c r="I137" s="185"/>
      <c r="J137" s="79">
        <f t="shared" si="4"/>
        <v>0</v>
      </c>
      <c r="K137" s="69" t="str">
        <f t="shared" si="5"/>
        <v>C</v>
      </c>
      <c r="L137" s="67" t="s">
        <v>1815</v>
      </c>
    </row>
    <row r="138" spans="1:12" ht="12.75">
      <c r="A138" s="132">
        <v>100</v>
      </c>
      <c r="B138" s="125" t="s">
        <v>64</v>
      </c>
      <c r="C138" s="126" t="s">
        <v>1168</v>
      </c>
      <c r="D138" s="133" t="s">
        <v>70</v>
      </c>
      <c r="E138" s="153" t="s">
        <v>1116</v>
      </c>
      <c r="F138" s="134" t="s">
        <v>71</v>
      </c>
      <c r="G138" s="135" t="s">
        <v>1231</v>
      </c>
      <c r="H138" s="136">
        <v>60.65</v>
      </c>
      <c r="I138" s="185"/>
      <c r="J138" s="79">
        <f t="shared" si="4"/>
        <v>0</v>
      </c>
      <c r="K138" s="69" t="str">
        <f t="shared" si="5"/>
        <v>C</v>
      </c>
      <c r="L138" s="67" t="s">
        <v>1815</v>
      </c>
    </row>
    <row r="139" spans="1:12" ht="12.75">
      <c r="A139" s="132">
        <v>101</v>
      </c>
      <c r="B139" s="125" t="s">
        <v>64</v>
      </c>
      <c r="C139" s="126" t="s">
        <v>1168</v>
      </c>
      <c r="D139" s="133" t="s">
        <v>1292</v>
      </c>
      <c r="E139" s="153"/>
      <c r="F139" s="134" t="s">
        <v>72</v>
      </c>
      <c r="G139" s="135" t="s">
        <v>1231</v>
      </c>
      <c r="H139" s="136">
        <v>672</v>
      </c>
      <c r="I139" s="185"/>
      <c r="J139" s="79">
        <f t="shared" si="4"/>
        <v>0</v>
      </c>
      <c r="K139" s="69" t="str">
        <f t="shared" si="5"/>
        <v>C</v>
      </c>
      <c r="L139" s="67" t="s">
        <v>1815</v>
      </c>
    </row>
    <row r="140" spans="1:12" ht="12.75">
      <c r="A140" s="132">
        <v>102</v>
      </c>
      <c r="B140" s="125" t="s">
        <v>64</v>
      </c>
      <c r="C140" s="126" t="s">
        <v>1168</v>
      </c>
      <c r="D140" s="133" t="s">
        <v>1295</v>
      </c>
      <c r="E140" s="153"/>
      <c r="F140" s="134" t="s">
        <v>73</v>
      </c>
      <c r="G140" s="135" t="s">
        <v>1231</v>
      </c>
      <c r="H140" s="136">
        <v>1735</v>
      </c>
      <c r="I140" s="185"/>
      <c r="J140" s="79">
        <f t="shared" si="4"/>
        <v>0</v>
      </c>
      <c r="K140" s="69" t="str">
        <f t="shared" si="5"/>
        <v>C</v>
      </c>
      <c r="L140" s="67" t="s">
        <v>1815</v>
      </c>
    </row>
    <row r="141" spans="1:12" ht="12.75">
      <c r="A141" s="124"/>
      <c r="B141" s="125" t="s">
        <v>74</v>
      </c>
      <c r="C141" s="126"/>
      <c r="D141" s="127"/>
      <c r="E141" s="148"/>
      <c r="F141" s="128" t="s">
        <v>75</v>
      </c>
      <c r="G141" s="129"/>
      <c r="H141" s="130"/>
      <c r="I141" s="120"/>
      <c r="J141" s="79">
        <f t="shared" si="4"/>
      </c>
      <c r="K141" s="69">
        <f t="shared" si="5"/>
      </c>
      <c r="L141" s="67" t="s">
        <v>1816</v>
      </c>
    </row>
    <row r="142" spans="1:12" ht="12.75">
      <c r="A142" s="132">
        <v>103</v>
      </c>
      <c r="B142" s="125" t="s">
        <v>74</v>
      </c>
      <c r="C142" s="126" t="s">
        <v>1168</v>
      </c>
      <c r="D142" s="133" t="s">
        <v>1169</v>
      </c>
      <c r="E142" s="153"/>
      <c r="F142" s="134" t="s">
        <v>76</v>
      </c>
      <c r="G142" s="135" t="s">
        <v>1231</v>
      </c>
      <c r="H142" s="136">
        <v>129.05</v>
      </c>
      <c r="I142" s="185"/>
      <c r="J142" s="79">
        <f t="shared" si="4"/>
        <v>0</v>
      </c>
      <c r="K142" s="69" t="str">
        <f t="shared" si="5"/>
        <v>C</v>
      </c>
      <c r="L142" s="67" t="s">
        <v>1815</v>
      </c>
    </row>
    <row r="143" spans="1:12" ht="12.75">
      <c r="A143" s="132"/>
      <c r="B143" s="125" t="s">
        <v>74</v>
      </c>
      <c r="C143" s="126" t="s">
        <v>1168</v>
      </c>
      <c r="D143" s="133" t="s">
        <v>1172</v>
      </c>
      <c r="E143" s="153"/>
      <c r="F143" s="134" t="s">
        <v>77</v>
      </c>
      <c r="G143" s="135"/>
      <c r="H143" s="136"/>
      <c r="I143" s="120"/>
      <c r="J143" s="79">
        <f t="shared" si="4"/>
      </c>
      <c r="K143" s="69">
        <f t="shared" si="5"/>
      </c>
      <c r="L143" s="67" t="s">
        <v>1816</v>
      </c>
    </row>
    <row r="144" spans="1:12" ht="12.75">
      <c r="A144" s="132">
        <v>104</v>
      </c>
      <c r="B144" s="125" t="s">
        <v>74</v>
      </c>
      <c r="C144" s="126" t="s">
        <v>1168</v>
      </c>
      <c r="D144" s="133" t="s">
        <v>78</v>
      </c>
      <c r="E144" s="153"/>
      <c r="F144" s="134" t="s">
        <v>79</v>
      </c>
      <c r="G144" s="135" t="s">
        <v>1272</v>
      </c>
      <c r="H144" s="136">
        <v>129.05</v>
      </c>
      <c r="I144" s="185"/>
      <c r="J144" s="79">
        <f t="shared" si="4"/>
        <v>0</v>
      </c>
      <c r="K144" s="69" t="str">
        <f t="shared" si="5"/>
        <v>C</v>
      </c>
      <c r="L144" s="67" t="s">
        <v>1815</v>
      </c>
    </row>
    <row r="145" spans="1:12" ht="12.75">
      <c r="A145" s="132">
        <v>105</v>
      </c>
      <c r="B145" s="125" t="s">
        <v>74</v>
      </c>
      <c r="C145" s="126" t="s">
        <v>1168</v>
      </c>
      <c r="D145" s="133" t="s">
        <v>1174</v>
      </c>
      <c r="E145" s="153"/>
      <c r="F145" s="134" t="s">
        <v>80</v>
      </c>
      <c r="G145" s="135" t="s">
        <v>1231</v>
      </c>
      <c r="H145" s="136">
        <v>1045.15</v>
      </c>
      <c r="I145" s="185"/>
      <c r="J145" s="79">
        <f t="shared" si="4"/>
        <v>0</v>
      </c>
      <c r="K145" s="69" t="str">
        <f t="shared" si="5"/>
        <v>C</v>
      </c>
      <c r="L145" s="67" t="s">
        <v>1815</v>
      </c>
    </row>
    <row r="146" spans="1:12" ht="12.75">
      <c r="A146" s="132"/>
      <c r="B146" s="125" t="s">
        <v>74</v>
      </c>
      <c r="C146" s="126" t="s">
        <v>1168</v>
      </c>
      <c r="D146" s="133" t="s">
        <v>1176</v>
      </c>
      <c r="E146" s="153"/>
      <c r="F146" s="134" t="s">
        <v>81</v>
      </c>
      <c r="G146" s="135"/>
      <c r="H146" s="136"/>
      <c r="I146" s="185"/>
      <c r="J146" s="79">
        <f t="shared" si="4"/>
      </c>
      <c r="K146" s="69">
        <f t="shared" si="5"/>
      </c>
      <c r="L146" s="67" t="s">
        <v>1816</v>
      </c>
    </row>
    <row r="147" spans="1:12" ht="12.75">
      <c r="A147" s="132">
        <v>106</v>
      </c>
      <c r="B147" s="125" t="s">
        <v>74</v>
      </c>
      <c r="C147" s="126" t="s">
        <v>1168</v>
      </c>
      <c r="D147" s="133" t="s">
        <v>1190</v>
      </c>
      <c r="E147" s="153"/>
      <c r="F147" s="134" t="s">
        <v>82</v>
      </c>
      <c r="G147" s="135" t="s">
        <v>1272</v>
      </c>
      <c r="H147" s="136">
        <v>956</v>
      </c>
      <c r="I147" s="185"/>
      <c r="J147" s="79">
        <f t="shared" si="4"/>
        <v>0</v>
      </c>
      <c r="K147" s="69" t="str">
        <f t="shared" si="5"/>
        <v>C</v>
      </c>
      <c r="L147" s="67" t="s">
        <v>1815</v>
      </c>
    </row>
    <row r="148" spans="1:12" ht="12.75">
      <c r="A148" s="124"/>
      <c r="B148" s="125" t="s">
        <v>83</v>
      </c>
      <c r="C148" s="126"/>
      <c r="D148" s="127"/>
      <c r="E148" s="148"/>
      <c r="F148" s="128" t="s">
        <v>84</v>
      </c>
      <c r="G148" s="129"/>
      <c r="H148" s="130"/>
      <c r="I148" s="120"/>
      <c r="J148" s="79">
        <f t="shared" si="4"/>
      </c>
      <c r="K148" s="69">
        <f t="shared" si="5"/>
      </c>
      <c r="L148" s="67" t="s">
        <v>1816</v>
      </c>
    </row>
    <row r="149" spans="1:12" ht="12.75">
      <c r="A149" s="132"/>
      <c r="B149" s="125" t="s">
        <v>83</v>
      </c>
      <c r="C149" s="126" t="s">
        <v>1168</v>
      </c>
      <c r="D149" s="133" t="s">
        <v>1172</v>
      </c>
      <c r="E149" s="153" t="s">
        <v>1116</v>
      </c>
      <c r="F149" s="134" t="s">
        <v>85</v>
      </c>
      <c r="G149" s="135"/>
      <c r="H149" s="136"/>
      <c r="I149" s="120"/>
      <c r="J149" s="79">
        <f t="shared" si="4"/>
      </c>
      <c r="K149" s="69">
        <f t="shared" si="5"/>
      </c>
      <c r="L149" s="67" t="s">
        <v>1816</v>
      </c>
    </row>
    <row r="150" spans="1:12" ht="12.75">
      <c r="A150" s="132">
        <v>107</v>
      </c>
      <c r="B150" s="125" t="s">
        <v>83</v>
      </c>
      <c r="C150" s="126" t="s">
        <v>1168</v>
      </c>
      <c r="D150" s="133" t="s">
        <v>1198</v>
      </c>
      <c r="E150" s="153" t="s">
        <v>1116</v>
      </c>
      <c r="F150" s="134" t="s">
        <v>86</v>
      </c>
      <c r="G150" s="135" t="s">
        <v>1231</v>
      </c>
      <c r="H150" s="136">
        <v>201.96</v>
      </c>
      <c r="I150" s="185"/>
      <c r="J150" s="79">
        <f t="shared" si="4"/>
        <v>0</v>
      </c>
      <c r="K150" s="69" t="str">
        <f t="shared" si="5"/>
        <v>C</v>
      </c>
      <c r="L150" s="67" t="s">
        <v>1815</v>
      </c>
    </row>
    <row r="151" spans="1:12" ht="12.75">
      <c r="A151" s="132">
        <v>108</v>
      </c>
      <c r="B151" s="125" t="s">
        <v>83</v>
      </c>
      <c r="C151" s="126" t="s">
        <v>1168</v>
      </c>
      <c r="D151" s="133" t="s">
        <v>87</v>
      </c>
      <c r="E151" s="153"/>
      <c r="F151" s="134" t="s">
        <v>88</v>
      </c>
      <c r="G151" s="135" t="s">
        <v>1272</v>
      </c>
      <c r="H151" s="136">
        <v>605.88</v>
      </c>
      <c r="I151" s="185"/>
      <c r="J151" s="79">
        <f t="shared" si="4"/>
        <v>0</v>
      </c>
      <c r="K151" s="69" t="str">
        <f t="shared" si="5"/>
        <v>C</v>
      </c>
      <c r="L151" s="67" t="s">
        <v>1815</v>
      </c>
    </row>
    <row r="152" spans="1:12" ht="12.75">
      <c r="A152" s="132"/>
      <c r="B152" s="125" t="s">
        <v>83</v>
      </c>
      <c r="C152" s="126" t="s">
        <v>1168</v>
      </c>
      <c r="D152" s="133" t="s">
        <v>89</v>
      </c>
      <c r="E152" s="157" t="s">
        <v>1116</v>
      </c>
      <c r="F152" s="134" t="s">
        <v>90</v>
      </c>
      <c r="G152" s="135"/>
      <c r="H152" s="136"/>
      <c r="I152" s="185"/>
      <c r="J152" s="79">
        <f t="shared" si="4"/>
      </c>
      <c r="K152" s="69">
        <f t="shared" si="5"/>
      </c>
      <c r="L152" s="67" t="s">
        <v>1816</v>
      </c>
    </row>
    <row r="153" spans="1:12" ht="12.75">
      <c r="A153" s="132">
        <v>109</v>
      </c>
      <c r="B153" s="125" t="s">
        <v>83</v>
      </c>
      <c r="C153" s="126" t="s">
        <v>1168</v>
      </c>
      <c r="D153" s="133" t="s">
        <v>91</v>
      </c>
      <c r="E153" s="156" t="s">
        <v>1116</v>
      </c>
      <c r="F153" s="134" t="s">
        <v>92</v>
      </c>
      <c r="G153" s="135" t="s">
        <v>1231</v>
      </c>
      <c r="H153" s="136">
        <v>201.96</v>
      </c>
      <c r="I153" s="185"/>
      <c r="J153" s="79">
        <f t="shared" si="4"/>
        <v>0</v>
      </c>
      <c r="K153" s="69" t="str">
        <f t="shared" si="5"/>
        <v>C</v>
      </c>
      <c r="L153" s="67" t="s">
        <v>1815</v>
      </c>
    </row>
    <row r="154" spans="1:12" ht="12.75">
      <c r="A154" s="124"/>
      <c r="B154" s="125" t="s">
        <v>93</v>
      </c>
      <c r="C154" s="126"/>
      <c r="D154" s="127"/>
      <c r="E154" s="148" t="s">
        <v>1116</v>
      </c>
      <c r="F154" s="128" t="s">
        <v>94</v>
      </c>
      <c r="G154" s="129"/>
      <c r="H154" s="130"/>
      <c r="I154" s="120"/>
      <c r="J154" s="79">
        <f t="shared" si="4"/>
      </c>
      <c r="K154" s="69">
        <f t="shared" si="5"/>
      </c>
      <c r="L154" s="67" t="s">
        <v>1816</v>
      </c>
    </row>
    <row r="155" spans="1:12" ht="12.75">
      <c r="A155" s="124"/>
      <c r="B155" s="125" t="s">
        <v>95</v>
      </c>
      <c r="C155" s="126"/>
      <c r="D155" s="127"/>
      <c r="E155" s="148"/>
      <c r="F155" s="128" t="s">
        <v>96</v>
      </c>
      <c r="G155" s="129"/>
      <c r="H155" s="130"/>
      <c r="I155" s="120"/>
      <c r="J155" s="79">
        <f t="shared" si="4"/>
      </c>
      <c r="K155" s="69">
        <f t="shared" si="5"/>
      </c>
      <c r="L155" s="67" t="s">
        <v>1816</v>
      </c>
    </row>
    <row r="156" spans="1:12" ht="12.75">
      <c r="A156" s="132"/>
      <c r="B156" s="125" t="s">
        <v>95</v>
      </c>
      <c r="C156" s="126" t="s">
        <v>1168</v>
      </c>
      <c r="D156" s="133" t="s">
        <v>1169</v>
      </c>
      <c r="E156" s="153"/>
      <c r="F156" s="134" t="s">
        <v>97</v>
      </c>
      <c r="G156" s="135"/>
      <c r="H156" s="136"/>
      <c r="I156" s="120"/>
      <c r="J156" s="79">
        <f t="shared" si="4"/>
      </c>
      <c r="K156" s="69">
        <f t="shared" si="5"/>
      </c>
      <c r="L156" s="67" t="s">
        <v>1816</v>
      </c>
    </row>
    <row r="157" spans="1:12" ht="12.75">
      <c r="A157" s="132">
        <v>110</v>
      </c>
      <c r="B157" s="125" t="s">
        <v>95</v>
      </c>
      <c r="C157" s="126" t="s">
        <v>1168</v>
      </c>
      <c r="D157" s="133" t="s">
        <v>1195</v>
      </c>
      <c r="E157" s="153"/>
      <c r="F157" s="134" t="s">
        <v>98</v>
      </c>
      <c r="G157" s="135" t="s">
        <v>1231</v>
      </c>
      <c r="H157" s="136">
        <v>51.73</v>
      </c>
      <c r="I157" s="185"/>
      <c r="J157" s="79">
        <f t="shared" si="4"/>
        <v>0</v>
      </c>
      <c r="K157" s="69" t="str">
        <f t="shared" si="5"/>
        <v>C</v>
      </c>
      <c r="L157" s="67" t="s">
        <v>1815</v>
      </c>
    </row>
    <row r="158" spans="1:12" ht="12.75">
      <c r="A158" s="124"/>
      <c r="B158" s="125" t="s">
        <v>99</v>
      </c>
      <c r="C158" s="126"/>
      <c r="D158" s="127"/>
      <c r="E158" s="148"/>
      <c r="F158" s="128" t="s">
        <v>100</v>
      </c>
      <c r="G158" s="129"/>
      <c r="H158" s="130"/>
      <c r="I158" s="120"/>
      <c r="J158" s="79">
        <f t="shared" si="4"/>
      </c>
      <c r="K158" s="69">
        <f t="shared" si="5"/>
      </c>
      <c r="L158" s="67" t="s">
        <v>1816</v>
      </c>
    </row>
    <row r="159" spans="1:12" ht="12.75">
      <c r="A159" s="132"/>
      <c r="B159" s="125" t="s">
        <v>99</v>
      </c>
      <c r="C159" s="126" t="s">
        <v>1168</v>
      </c>
      <c r="D159" s="133" t="s">
        <v>1169</v>
      </c>
      <c r="E159" s="153" t="s">
        <v>1116</v>
      </c>
      <c r="F159" s="134" t="s">
        <v>101</v>
      </c>
      <c r="G159" s="135"/>
      <c r="H159" s="136"/>
      <c r="I159" s="120"/>
      <c r="J159" s="79">
        <f t="shared" si="4"/>
      </c>
      <c r="K159" s="69">
        <f t="shared" si="5"/>
      </c>
      <c r="L159" s="67" t="s">
        <v>1816</v>
      </c>
    </row>
    <row r="160" spans="1:12" ht="22.5">
      <c r="A160" s="132">
        <v>111</v>
      </c>
      <c r="B160" s="125" t="s">
        <v>99</v>
      </c>
      <c r="C160" s="126" t="s">
        <v>1168</v>
      </c>
      <c r="D160" s="133" t="s">
        <v>1315</v>
      </c>
      <c r="E160" s="153" t="s">
        <v>1116</v>
      </c>
      <c r="F160" s="134" t="s">
        <v>102</v>
      </c>
      <c r="G160" s="135" t="s">
        <v>1231</v>
      </c>
      <c r="H160" s="136">
        <v>100</v>
      </c>
      <c r="I160" s="185"/>
      <c r="J160" s="79">
        <f t="shared" si="4"/>
        <v>0</v>
      </c>
      <c r="K160" s="69" t="str">
        <f t="shared" si="5"/>
        <v>C</v>
      </c>
      <c r="L160" s="67" t="s">
        <v>1815</v>
      </c>
    </row>
    <row r="161" spans="1:12" ht="12.75">
      <c r="A161" s="124"/>
      <c r="B161" s="125" t="s">
        <v>103</v>
      </c>
      <c r="C161" s="126"/>
      <c r="D161" s="127"/>
      <c r="E161" s="148"/>
      <c r="F161" s="128" t="s">
        <v>104</v>
      </c>
      <c r="G161" s="129"/>
      <c r="H161" s="130"/>
      <c r="I161" s="120"/>
      <c r="J161" s="79">
        <f t="shared" si="4"/>
      </c>
      <c r="K161" s="69">
        <f t="shared" si="5"/>
      </c>
      <c r="L161" s="67" t="s">
        <v>1816</v>
      </c>
    </row>
    <row r="162" spans="1:12" ht="12.75">
      <c r="A162" s="132"/>
      <c r="B162" s="125" t="s">
        <v>103</v>
      </c>
      <c r="C162" s="126" t="s">
        <v>1168</v>
      </c>
      <c r="D162" s="133" t="s">
        <v>1169</v>
      </c>
      <c r="E162" s="153"/>
      <c r="F162" s="134" t="s">
        <v>105</v>
      </c>
      <c r="G162" s="135"/>
      <c r="H162" s="136"/>
      <c r="I162" s="120"/>
      <c r="J162" s="79">
        <f t="shared" si="4"/>
      </c>
      <c r="K162" s="69">
        <f t="shared" si="5"/>
      </c>
      <c r="L162" s="67" t="s">
        <v>1816</v>
      </c>
    </row>
    <row r="163" spans="1:12" ht="22.5">
      <c r="A163" s="132">
        <v>112</v>
      </c>
      <c r="B163" s="125" t="s">
        <v>103</v>
      </c>
      <c r="C163" s="126" t="s">
        <v>1168</v>
      </c>
      <c r="D163" s="133" t="s">
        <v>1315</v>
      </c>
      <c r="E163" s="153"/>
      <c r="F163" s="134" t="s">
        <v>106</v>
      </c>
      <c r="G163" s="135" t="s">
        <v>1231</v>
      </c>
      <c r="H163" s="136">
        <v>745.5</v>
      </c>
      <c r="I163" s="185"/>
      <c r="J163" s="79">
        <f t="shared" si="4"/>
        <v>0</v>
      </c>
      <c r="K163" s="69" t="str">
        <f t="shared" si="5"/>
        <v>C</v>
      </c>
      <c r="L163" s="67" t="s">
        <v>1815</v>
      </c>
    </row>
    <row r="164" spans="1:12" ht="22.5">
      <c r="A164" s="132">
        <v>113</v>
      </c>
      <c r="B164" s="125" t="s">
        <v>103</v>
      </c>
      <c r="C164" s="126" t="s">
        <v>1168</v>
      </c>
      <c r="D164" s="133" t="s">
        <v>1330</v>
      </c>
      <c r="E164" s="153"/>
      <c r="F164" s="134" t="s">
        <v>107</v>
      </c>
      <c r="G164" s="135" t="s">
        <v>1231</v>
      </c>
      <c r="H164" s="136">
        <v>745.5</v>
      </c>
      <c r="I164" s="185"/>
      <c r="J164" s="79">
        <f t="shared" si="4"/>
        <v>0</v>
      </c>
      <c r="K164" s="69" t="str">
        <f t="shared" si="5"/>
        <v>C</v>
      </c>
      <c r="L164" s="67" t="s">
        <v>1815</v>
      </c>
    </row>
    <row r="165" spans="1:12" ht="12.75">
      <c r="A165" s="124"/>
      <c r="B165" s="125" t="s">
        <v>108</v>
      </c>
      <c r="C165" s="126"/>
      <c r="D165" s="127"/>
      <c r="E165" s="148"/>
      <c r="F165" s="128" t="s">
        <v>109</v>
      </c>
      <c r="G165" s="129"/>
      <c r="H165" s="130"/>
      <c r="I165" s="120"/>
      <c r="J165" s="79">
        <f t="shared" si="4"/>
      </c>
      <c r="K165" s="69">
        <f t="shared" si="5"/>
      </c>
      <c r="L165" s="67" t="s">
        <v>1816</v>
      </c>
    </row>
    <row r="166" spans="1:12" ht="12.75">
      <c r="A166" s="132"/>
      <c r="B166" s="125" t="s">
        <v>108</v>
      </c>
      <c r="C166" s="126" t="s">
        <v>1168</v>
      </c>
      <c r="D166" s="133" t="s">
        <v>1169</v>
      </c>
      <c r="E166" s="153"/>
      <c r="F166" s="134" t="s">
        <v>110</v>
      </c>
      <c r="G166" s="135"/>
      <c r="H166" s="136"/>
      <c r="I166" s="120"/>
      <c r="J166" s="79">
        <f t="shared" si="4"/>
      </c>
      <c r="K166" s="69">
        <f t="shared" si="5"/>
      </c>
      <c r="L166" s="67" t="s">
        <v>1816</v>
      </c>
    </row>
    <row r="167" spans="1:12" ht="12.75">
      <c r="A167" s="132">
        <v>114</v>
      </c>
      <c r="B167" s="125" t="s">
        <v>108</v>
      </c>
      <c r="C167" s="126" t="s">
        <v>1168</v>
      </c>
      <c r="D167" s="133" t="s">
        <v>1335</v>
      </c>
      <c r="E167" s="153"/>
      <c r="F167" s="134" t="s">
        <v>111</v>
      </c>
      <c r="G167" s="135" t="s">
        <v>1231</v>
      </c>
      <c r="H167" s="136">
        <v>2793</v>
      </c>
      <c r="I167" s="185"/>
      <c r="J167" s="79">
        <f t="shared" si="4"/>
        <v>0</v>
      </c>
      <c r="K167" s="69" t="str">
        <f t="shared" si="5"/>
        <v>C</v>
      </c>
      <c r="L167" s="67" t="s">
        <v>1815</v>
      </c>
    </row>
    <row r="168" spans="1:12" ht="12.75">
      <c r="A168" s="124"/>
      <c r="B168" s="125" t="s">
        <v>112</v>
      </c>
      <c r="C168" s="126"/>
      <c r="D168" s="127"/>
      <c r="E168" s="148"/>
      <c r="F168" s="128" t="s">
        <v>113</v>
      </c>
      <c r="G168" s="129"/>
      <c r="H168" s="130"/>
      <c r="I168" s="120"/>
      <c r="J168" s="79">
        <f t="shared" si="4"/>
      </c>
      <c r="K168" s="69">
        <f t="shared" si="5"/>
      </c>
      <c r="L168" s="67" t="s">
        <v>1816</v>
      </c>
    </row>
    <row r="169" spans="1:12" ht="12.75">
      <c r="A169" s="132"/>
      <c r="B169" s="125" t="s">
        <v>112</v>
      </c>
      <c r="C169" s="126" t="s">
        <v>1168</v>
      </c>
      <c r="D169" s="133" t="s">
        <v>1169</v>
      </c>
      <c r="E169" s="153"/>
      <c r="F169" s="134" t="s">
        <v>114</v>
      </c>
      <c r="G169" s="135"/>
      <c r="H169" s="136"/>
      <c r="I169" s="120"/>
      <c r="J169" s="79">
        <f t="shared" si="4"/>
      </c>
      <c r="K169" s="69">
        <f t="shared" si="5"/>
      </c>
      <c r="L169" s="67" t="s">
        <v>1816</v>
      </c>
    </row>
    <row r="170" spans="1:12" ht="12.75">
      <c r="A170" s="132">
        <v>115</v>
      </c>
      <c r="B170" s="125" t="s">
        <v>112</v>
      </c>
      <c r="C170" s="126" t="s">
        <v>1168</v>
      </c>
      <c r="D170" s="133" t="s">
        <v>1252</v>
      </c>
      <c r="E170" s="153"/>
      <c r="F170" s="134" t="s">
        <v>115</v>
      </c>
      <c r="G170" s="135" t="s">
        <v>1294</v>
      </c>
      <c r="H170" s="136">
        <v>126</v>
      </c>
      <c r="I170" s="185"/>
      <c r="J170" s="79">
        <f t="shared" si="4"/>
        <v>0</v>
      </c>
      <c r="K170" s="69" t="str">
        <f t="shared" si="5"/>
        <v>C</v>
      </c>
      <c r="L170" s="67" t="s">
        <v>1815</v>
      </c>
    </row>
    <row r="171" spans="1:12" ht="12.75">
      <c r="A171" s="124"/>
      <c r="B171" s="125" t="s">
        <v>116</v>
      </c>
      <c r="C171" s="126"/>
      <c r="D171" s="127"/>
      <c r="E171" s="148" t="s">
        <v>1116</v>
      </c>
      <c r="F171" s="128" t="s">
        <v>117</v>
      </c>
      <c r="G171" s="129"/>
      <c r="H171" s="130"/>
      <c r="I171" s="120"/>
      <c r="J171" s="79">
        <f t="shared" si="4"/>
      </c>
      <c r="K171" s="69">
        <f t="shared" si="5"/>
      </c>
      <c r="L171" s="67" t="s">
        <v>1816</v>
      </c>
    </row>
    <row r="172" spans="1:12" ht="12.75">
      <c r="A172" s="132"/>
      <c r="B172" s="125" t="s">
        <v>116</v>
      </c>
      <c r="C172" s="126" t="s">
        <v>1168</v>
      </c>
      <c r="D172" s="133" t="s">
        <v>1169</v>
      </c>
      <c r="E172" s="153"/>
      <c r="F172" s="134" t="s">
        <v>118</v>
      </c>
      <c r="G172" s="135"/>
      <c r="H172" s="136"/>
      <c r="I172" s="120"/>
      <c r="J172" s="79">
        <f t="shared" si="4"/>
      </c>
      <c r="K172" s="69">
        <f t="shared" si="5"/>
      </c>
      <c r="L172" s="67" t="s">
        <v>1816</v>
      </c>
    </row>
    <row r="173" spans="1:12" ht="12.75">
      <c r="A173" s="132">
        <v>116</v>
      </c>
      <c r="B173" s="125" t="s">
        <v>116</v>
      </c>
      <c r="C173" s="126" t="s">
        <v>1168</v>
      </c>
      <c r="D173" s="133" t="s">
        <v>1262</v>
      </c>
      <c r="E173" s="153"/>
      <c r="F173" s="134" t="s">
        <v>119</v>
      </c>
      <c r="G173" s="135" t="s">
        <v>1294</v>
      </c>
      <c r="H173" s="136">
        <v>117</v>
      </c>
      <c r="I173" s="185"/>
      <c r="J173" s="79">
        <f t="shared" si="4"/>
        <v>0</v>
      </c>
      <c r="K173" s="69" t="str">
        <f t="shared" si="5"/>
        <v>C</v>
      </c>
      <c r="L173" s="67" t="s">
        <v>1815</v>
      </c>
    </row>
    <row r="174" spans="1:12" ht="12.75">
      <c r="A174" s="124"/>
      <c r="B174" s="125" t="s">
        <v>120</v>
      </c>
      <c r="C174" s="126"/>
      <c r="D174" s="127"/>
      <c r="E174" s="148"/>
      <c r="F174" s="128" t="s">
        <v>121</v>
      </c>
      <c r="G174" s="129"/>
      <c r="H174" s="130"/>
      <c r="I174" s="120"/>
      <c r="J174" s="79">
        <f t="shared" si="4"/>
      </c>
      <c r="K174" s="69">
        <f t="shared" si="5"/>
      </c>
      <c r="L174" s="67" t="s">
        <v>1816</v>
      </c>
    </row>
    <row r="175" spans="1:12" ht="12.75">
      <c r="A175" s="124"/>
      <c r="B175" s="125" t="s">
        <v>122</v>
      </c>
      <c r="C175" s="126"/>
      <c r="D175" s="127"/>
      <c r="E175" s="148"/>
      <c r="F175" s="128" t="s">
        <v>123</v>
      </c>
      <c r="G175" s="129"/>
      <c r="H175" s="130"/>
      <c r="I175" s="120"/>
      <c r="J175" s="79">
        <f t="shared" si="4"/>
      </c>
      <c r="K175" s="69">
        <f t="shared" si="5"/>
      </c>
      <c r="L175" s="67" t="s">
        <v>1816</v>
      </c>
    </row>
    <row r="176" spans="1:12" ht="12.75">
      <c r="A176" s="132"/>
      <c r="B176" s="125" t="s">
        <v>122</v>
      </c>
      <c r="C176" s="126" t="s">
        <v>1168</v>
      </c>
      <c r="D176" s="133" t="s">
        <v>1295</v>
      </c>
      <c r="E176" s="153"/>
      <c r="F176" s="134" t="s">
        <v>124</v>
      </c>
      <c r="G176" s="135"/>
      <c r="H176" s="136"/>
      <c r="I176" s="120"/>
      <c r="J176" s="79">
        <f t="shared" si="4"/>
      </c>
      <c r="K176" s="69">
        <f t="shared" si="5"/>
      </c>
      <c r="L176" s="67" t="s">
        <v>1816</v>
      </c>
    </row>
    <row r="177" spans="1:12" ht="12.75">
      <c r="A177" s="132">
        <v>117</v>
      </c>
      <c r="B177" s="125" t="s">
        <v>122</v>
      </c>
      <c r="C177" s="126" t="s">
        <v>1168</v>
      </c>
      <c r="D177" s="133" t="s">
        <v>125</v>
      </c>
      <c r="E177" s="153"/>
      <c r="F177" s="134" t="s">
        <v>126</v>
      </c>
      <c r="G177" s="135" t="s">
        <v>1231</v>
      </c>
      <c r="H177" s="136">
        <v>1045.15</v>
      </c>
      <c r="I177" s="185"/>
      <c r="J177" s="79">
        <f t="shared" si="4"/>
        <v>0</v>
      </c>
      <c r="K177" s="69" t="str">
        <f t="shared" si="5"/>
        <v>C</v>
      </c>
      <c r="L177" s="67" t="s">
        <v>1815</v>
      </c>
    </row>
    <row r="178" spans="1:12" ht="12.75">
      <c r="A178" s="132">
        <v>118</v>
      </c>
      <c r="B178" s="125" t="s">
        <v>122</v>
      </c>
      <c r="C178" s="126" t="s">
        <v>1168</v>
      </c>
      <c r="D178" s="133" t="s">
        <v>127</v>
      </c>
      <c r="E178" s="153"/>
      <c r="F178" s="134" t="s">
        <v>128</v>
      </c>
      <c r="G178" s="135" t="s">
        <v>1231</v>
      </c>
      <c r="H178" s="136">
        <v>129.05</v>
      </c>
      <c r="I178" s="185"/>
      <c r="J178" s="79">
        <f t="shared" si="4"/>
        <v>0</v>
      </c>
      <c r="K178" s="69" t="str">
        <f t="shared" si="5"/>
        <v>C</v>
      </c>
      <c r="L178" s="67" t="s">
        <v>1815</v>
      </c>
    </row>
    <row r="179" spans="1:12" ht="12.75">
      <c r="A179" s="132">
        <v>119</v>
      </c>
      <c r="B179" s="125" t="s">
        <v>122</v>
      </c>
      <c r="C179" s="126" t="s">
        <v>1168</v>
      </c>
      <c r="D179" s="133" t="s">
        <v>129</v>
      </c>
      <c r="E179" s="153"/>
      <c r="F179" s="134" t="s">
        <v>130</v>
      </c>
      <c r="G179" s="135" t="s">
        <v>1231</v>
      </c>
      <c r="H179" s="136">
        <v>1025</v>
      </c>
      <c r="I179" s="185"/>
      <c r="J179" s="79">
        <f t="shared" si="4"/>
        <v>0</v>
      </c>
      <c r="K179" s="69" t="str">
        <f t="shared" si="5"/>
        <v>C</v>
      </c>
      <c r="L179" s="67" t="s">
        <v>1815</v>
      </c>
    </row>
    <row r="180" spans="1:12" ht="12.75">
      <c r="A180" s="124"/>
      <c r="B180" s="125" t="s">
        <v>131</v>
      </c>
      <c r="C180" s="126"/>
      <c r="D180" s="127"/>
      <c r="E180" s="148"/>
      <c r="F180" s="128" t="s">
        <v>132</v>
      </c>
      <c r="G180" s="129"/>
      <c r="H180" s="130"/>
      <c r="I180" s="120"/>
      <c r="J180" s="79">
        <f t="shared" si="4"/>
      </c>
      <c r="K180" s="69">
        <f t="shared" si="5"/>
      </c>
      <c r="L180" s="67" t="s">
        <v>1816</v>
      </c>
    </row>
    <row r="181" spans="1:12" ht="12.75">
      <c r="A181" s="132"/>
      <c r="B181" s="125" t="s">
        <v>131</v>
      </c>
      <c r="C181" s="126" t="s">
        <v>1168</v>
      </c>
      <c r="D181" s="133" t="s">
        <v>1172</v>
      </c>
      <c r="E181" s="153"/>
      <c r="F181" s="134" t="s">
        <v>133</v>
      </c>
      <c r="G181" s="135"/>
      <c r="H181" s="136"/>
      <c r="I181" s="120"/>
      <c r="J181" s="79">
        <f t="shared" si="4"/>
      </c>
      <c r="K181" s="69">
        <f t="shared" si="5"/>
      </c>
      <c r="L181" s="67" t="s">
        <v>1816</v>
      </c>
    </row>
    <row r="182" spans="1:12" ht="12.75">
      <c r="A182" s="132">
        <v>120</v>
      </c>
      <c r="B182" s="125" t="s">
        <v>131</v>
      </c>
      <c r="C182" s="126" t="s">
        <v>1168</v>
      </c>
      <c r="D182" s="133" t="s">
        <v>1359</v>
      </c>
      <c r="E182" s="153"/>
      <c r="F182" s="134" t="s">
        <v>134</v>
      </c>
      <c r="G182" s="135" t="s">
        <v>1231</v>
      </c>
      <c r="H182" s="136">
        <v>129.05</v>
      </c>
      <c r="I182" s="185"/>
      <c r="J182" s="79">
        <f t="shared" si="4"/>
        <v>0</v>
      </c>
      <c r="K182" s="69" t="str">
        <f t="shared" si="5"/>
        <v>C</v>
      </c>
      <c r="L182" s="67" t="s">
        <v>1815</v>
      </c>
    </row>
    <row r="183" spans="1:12" ht="12.75">
      <c r="A183" s="124"/>
      <c r="B183" s="125" t="s">
        <v>135</v>
      </c>
      <c r="C183" s="126"/>
      <c r="D183" s="127"/>
      <c r="E183" s="148" t="s">
        <v>1116</v>
      </c>
      <c r="F183" s="128" t="s">
        <v>136</v>
      </c>
      <c r="G183" s="129"/>
      <c r="H183" s="130"/>
      <c r="I183" s="120"/>
      <c r="J183" s="79">
        <f t="shared" si="4"/>
      </c>
      <c r="K183" s="69">
        <f t="shared" si="5"/>
      </c>
      <c r="L183" s="67" t="s">
        <v>1816</v>
      </c>
    </row>
    <row r="184" spans="1:12" ht="12.75">
      <c r="A184" s="132">
        <v>121</v>
      </c>
      <c r="B184" s="125" t="s">
        <v>135</v>
      </c>
      <c r="C184" s="126" t="s">
        <v>1168</v>
      </c>
      <c r="D184" s="133" t="s">
        <v>1169</v>
      </c>
      <c r="E184" s="153" t="s">
        <v>1116</v>
      </c>
      <c r="F184" s="134" t="s">
        <v>137</v>
      </c>
      <c r="G184" s="135" t="s">
        <v>1231</v>
      </c>
      <c r="H184" s="136">
        <v>2123.76</v>
      </c>
      <c r="I184" s="185"/>
      <c r="J184" s="79">
        <f t="shared" si="4"/>
        <v>0</v>
      </c>
      <c r="K184" s="69" t="str">
        <f t="shared" si="5"/>
        <v>C</v>
      </c>
      <c r="L184" s="67" t="s">
        <v>1815</v>
      </c>
    </row>
    <row r="185" spans="1:12" ht="12.75">
      <c r="A185" s="132">
        <v>122</v>
      </c>
      <c r="B185" s="125" t="s">
        <v>135</v>
      </c>
      <c r="C185" s="126" t="s">
        <v>1168</v>
      </c>
      <c r="D185" s="133" t="s">
        <v>1172</v>
      </c>
      <c r="E185" s="153" t="s">
        <v>1116</v>
      </c>
      <c r="F185" s="134" t="s">
        <v>138</v>
      </c>
      <c r="G185" s="135" t="s">
        <v>1231</v>
      </c>
      <c r="H185" s="136">
        <v>381.62</v>
      </c>
      <c r="I185" s="185"/>
      <c r="J185" s="79">
        <f t="shared" si="4"/>
        <v>0</v>
      </c>
      <c r="K185" s="69" t="str">
        <f t="shared" si="5"/>
        <v>C</v>
      </c>
      <c r="L185" s="67" t="s">
        <v>1815</v>
      </c>
    </row>
    <row r="186" spans="1:12" ht="12.75">
      <c r="A186" s="124"/>
      <c r="B186" s="125" t="s">
        <v>139</v>
      </c>
      <c r="C186" s="126"/>
      <c r="D186" s="127"/>
      <c r="E186" s="148" t="s">
        <v>1116</v>
      </c>
      <c r="F186" s="128" t="s">
        <v>140</v>
      </c>
      <c r="G186" s="129"/>
      <c r="H186" s="130"/>
      <c r="I186" s="120"/>
      <c r="J186" s="79">
        <f t="shared" si="4"/>
      </c>
      <c r="K186" s="69">
        <f t="shared" si="5"/>
      </c>
      <c r="L186" s="67" t="s">
        <v>1816</v>
      </c>
    </row>
    <row r="187" spans="1:12" ht="12.75">
      <c r="A187" s="124"/>
      <c r="B187" s="125" t="s">
        <v>141</v>
      </c>
      <c r="C187" s="126"/>
      <c r="D187" s="127"/>
      <c r="E187" s="148" t="s">
        <v>1116</v>
      </c>
      <c r="F187" s="128" t="s">
        <v>142</v>
      </c>
      <c r="G187" s="129"/>
      <c r="H187" s="130"/>
      <c r="I187" s="120"/>
      <c r="J187" s="79">
        <f t="shared" si="4"/>
      </c>
      <c r="K187" s="69">
        <f t="shared" si="5"/>
      </c>
      <c r="L187" s="67" t="s">
        <v>1816</v>
      </c>
    </row>
    <row r="188" spans="1:12" ht="12.75">
      <c r="A188" s="132">
        <v>123</v>
      </c>
      <c r="B188" s="125" t="s">
        <v>141</v>
      </c>
      <c r="C188" s="126" t="s">
        <v>1168</v>
      </c>
      <c r="D188" s="133" t="s">
        <v>1292</v>
      </c>
      <c r="E188" s="153" t="s">
        <v>1116</v>
      </c>
      <c r="F188" s="134" t="s">
        <v>143</v>
      </c>
      <c r="G188" s="135" t="s">
        <v>1231</v>
      </c>
      <c r="H188" s="136">
        <v>771</v>
      </c>
      <c r="I188" s="185"/>
      <c r="J188" s="79">
        <f aca="true" t="shared" si="6" ref="J188:J251">+IF(AND(H188="",I188=""),"",ROUND(H188*I188,2))</f>
        <v>0</v>
      </c>
      <c r="K188" s="69" t="str">
        <f aca="true" t="shared" si="7" ref="K188:K251">IF(G188&lt;&gt;"","C","")</f>
        <v>C</v>
      </c>
      <c r="L188" s="67" t="s">
        <v>1815</v>
      </c>
    </row>
    <row r="189" spans="1:12" ht="12.75">
      <c r="A189" s="132">
        <v>124</v>
      </c>
      <c r="B189" s="125" t="s">
        <v>141</v>
      </c>
      <c r="C189" s="126" t="s">
        <v>1168</v>
      </c>
      <c r="D189" s="133" t="s">
        <v>1295</v>
      </c>
      <c r="E189" s="153" t="s">
        <v>1116</v>
      </c>
      <c r="F189" s="134" t="s">
        <v>144</v>
      </c>
      <c r="G189" s="135" t="s">
        <v>1312</v>
      </c>
      <c r="H189" s="136">
        <v>1</v>
      </c>
      <c r="I189" s="185"/>
      <c r="J189" s="79">
        <f t="shared" si="6"/>
        <v>0</v>
      </c>
      <c r="K189" s="69" t="str">
        <f t="shared" si="7"/>
        <v>C</v>
      </c>
      <c r="L189" s="67" t="s">
        <v>1815</v>
      </c>
    </row>
    <row r="190" spans="1:12" ht="12.75">
      <c r="A190" s="124"/>
      <c r="B190" s="125" t="s">
        <v>145</v>
      </c>
      <c r="C190" s="126"/>
      <c r="D190" s="127"/>
      <c r="E190" s="148"/>
      <c r="F190" s="128" t="s">
        <v>146</v>
      </c>
      <c r="G190" s="129"/>
      <c r="H190" s="130"/>
      <c r="I190" s="120"/>
      <c r="J190" s="79">
        <f t="shared" si="6"/>
      </c>
      <c r="K190" s="69">
        <f t="shared" si="7"/>
      </c>
      <c r="L190" s="67" t="s">
        <v>1816</v>
      </c>
    </row>
    <row r="191" spans="1:12" ht="12.75">
      <c r="A191" s="132"/>
      <c r="B191" s="125" t="s">
        <v>145</v>
      </c>
      <c r="C191" s="126" t="s">
        <v>1168</v>
      </c>
      <c r="D191" s="133" t="s">
        <v>1236</v>
      </c>
      <c r="E191" s="153"/>
      <c r="F191" s="134" t="s">
        <v>147</v>
      </c>
      <c r="G191" s="135"/>
      <c r="H191" s="136"/>
      <c r="I191" s="120"/>
      <c r="J191" s="79">
        <f t="shared" si="6"/>
      </c>
      <c r="K191" s="69">
        <f t="shared" si="7"/>
      </c>
      <c r="L191" s="67" t="s">
        <v>1816</v>
      </c>
    </row>
    <row r="192" spans="1:12" ht="12.75">
      <c r="A192" s="132">
        <v>125</v>
      </c>
      <c r="B192" s="125" t="s">
        <v>145</v>
      </c>
      <c r="C192" s="126" t="s">
        <v>1168</v>
      </c>
      <c r="D192" s="133" t="s">
        <v>148</v>
      </c>
      <c r="E192" s="153"/>
      <c r="F192" s="134" t="s">
        <v>149</v>
      </c>
      <c r="G192" s="135" t="s">
        <v>1223</v>
      </c>
      <c r="H192" s="136">
        <v>8</v>
      </c>
      <c r="I192" s="185"/>
      <c r="J192" s="79">
        <f t="shared" si="6"/>
        <v>0</v>
      </c>
      <c r="K192" s="69" t="str">
        <f t="shared" si="7"/>
        <v>C</v>
      </c>
      <c r="L192" s="67" t="s">
        <v>1815</v>
      </c>
    </row>
    <row r="193" spans="1:12" ht="12.75">
      <c r="A193" s="124"/>
      <c r="B193" s="125" t="s">
        <v>150</v>
      </c>
      <c r="C193" s="126"/>
      <c r="D193" s="127"/>
      <c r="E193" s="148"/>
      <c r="F193" s="128" t="s">
        <v>151</v>
      </c>
      <c r="G193" s="129"/>
      <c r="H193" s="130"/>
      <c r="I193" s="120"/>
      <c r="J193" s="79">
        <f t="shared" si="6"/>
      </c>
      <c r="K193" s="69">
        <f t="shared" si="7"/>
      </c>
      <c r="L193" s="67" t="s">
        <v>1816</v>
      </c>
    </row>
    <row r="194" spans="1:12" ht="12.75">
      <c r="A194" s="132"/>
      <c r="B194" s="125" t="s">
        <v>150</v>
      </c>
      <c r="C194" s="126" t="s">
        <v>1168</v>
      </c>
      <c r="D194" s="133" t="s">
        <v>1169</v>
      </c>
      <c r="E194" s="153"/>
      <c r="F194" s="134" t="s">
        <v>152</v>
      </c>
      <c r="G194" s="135"/>
      <c r="H194" s="136"/>
      <c r="I194" s="120"/>
      <c r="J194" s="79">
        <f t="shared" si="6"/>
      </c>
      <c r="K194" s="69">
        <f t="shared" si="7"/>
      </c>
      <c r="L194" s="67" t="s">
        <v>1816</v>
      </c>
    </row>
    <row r="195" spans="1:12" ht="12.75">
      <c r="A195" s="132">
        <v>126</v>
      </c>
      <c r="B195" s="125" t="s">
        <v>150</v>
      </c>
      <c r="C195" s="126" t="s">
        <v>1168</v>
      </c>
      <c r="D195" s="133" t="s">
        <v>1252</v>
      </c>
      <c r="E195" s="153"/>
      <c r="F195" s="134" t="s">
        <v>153</v>
      </c>
      <c r="G195" s="135" t="s">
        <v>1223</v>
      </c>
      <c r="H195" s="136">
        <v>8</v>
      </c>
      <c r="I195" s="185"/>
      <c r="J195" s="79">
        <f t="shared" si="6"/>
        <v>0</v>
      </c>
      <c r="K195" s="69" t="str">
        <f t="shared" si="7"/>
        <v>C</v>
      </c>
      <c r="L195" s="67" t="s">
        <v>1815</v>
      </c>
    </row>
    <row r="196" spans="1:12" ht="12.75">
      <c r="A196" s="132">
        <v>127</v>
      </c>
      <c r="B196" s="125" t="s">
        <v>150</v>
      </c>
      <c r="C196" s="126" t="s">
        <v>1168</v>
      </c>
      <c r="D196" s="133" t="s">
        <v>1300</v>
      </c>
      <c r="E196" s="153"/>
      <c r="F196" s="134" t="s">
        <v>154</v>
      </c>
      <c r="G196" s="135" t="s">
        <v>1223</v>
      </c>
      <c r="H196" s="136">
        <v>6</v>
      </c>
      <c r="I196" s="185"/>
      <c r="J196" s="79">
        <f t="shared" si="6"/>
        <v>0</v>
      </c>
      <c r="K196" s="69" t="str">
        <f t="shared" si="7"/>
        <v>C</v>
      </c>
      <c r="L196" s="67" t="s">
        <v>1815</v>
      </c>
    </row>
    <row r="197" spans="1:12" ht="12.75">
      <c r="A197" s="124"/>
      <c r="B197" s="125" t="s">
        <v>155</v>
      </c>
      <c r="C197" s="126"/>
      <c r="D197" s="127"/>
      <c r="E197" s="148"/>
      <c r="F197" s="128" t="s">
        <v>156</v>
      </c>
      <c r="G197" s="129"/>
      <c r="H197" s="130"/>
      <c r="I197" s="120"/>
      <c r="J197" s="79">
        <f t="shared" si="6"/>
      </c>
      <c r="K197" s="69">
        <f t="shared" si="7"/>
      </c>
      <c r="L197" s="67" t="s">
        <v>1816</v>
      </c>
    </row>
    <row r="198" spans="1:12" ht="12.75">
      <c r="A198" s="132">
        <v>128</v>
      </c>
      <c r="B198" s="125" t="s">
        <v>155</v>
      </c>
      <c r="C198" s="126" t="s">
        <v>1168</v>
      </c>
      <c r="D198" s="133" t="s">
        <v>1211</v>
      </c>
      <c r="E198" s="153" t="s">
        <v>1116</v>
      </c>
      <c r="F198" s="134" t="s">
        <v>157</v>
      </c>
      <c r="G198" s="135" t="s">
        <v>1231</v>
      </c>
      <c r="H198" s="136">
        <v>120</v>
      </c>
      <c r="I198" s="185"/>
      <c r="J198" s="79">
        <f t="shared" si="6"/>
        <v>0</v>
      </c>
      <c r="K198" s="69" t="str">
        <f t="shared" si="7"/>
        <v>C</v>
      </c>
      <c r="L198" s="67" t="s">
        <v>1815</v>
      </c>
    </row>
    <row r="199" spans="1:12" ht="12.75">
      <c r="A199" s="132">
        <v>129</v>
      </c>
      <c r="B199" s="125" t="s">
        <v>155</v>
      </c>
      <c r="C199" s="126" t="s">
        <v>1168</v>
      </c>
      <c r="D199" s="133" t="s">
        <v>1203</v>
      </c>
      <c r="E199" s="153" t="s">
        <v>1116</v>
      </c>
      <c r="F199" s="134" t="s">
        <v>158</v>
      </c>
      <c r="G199" s="135" t="s">
        <v>1231</v>
      </c>
      <c r="H199" s="136">
        <v>671</v>
      </c>
      <c r="I199" s="185"/>
      <c r="J199" s="79">
        <f t="shared" si="6"/>
        <v>0</v>
      </c>
      <c r="K199" s="69" t="str">
        <f t="shared" si="7"/>
        <v>C</v>
      </c>
      <c r="L199" s="67" t="s">
        <v>1815</v>
      </c>
    </row>
    <row r="200" spans="1:12" ht="12.75">
      <c r="A200" s="124"/>
      <c r="B200" s="125" t="s">
        <v>159</v>
      </c>
      <c r="C200" s="126"/>
      <c r="D200" s="127"/>
      <c r="E200" s="148" t="s">
        <v>1116</v>
      </c>
      <c r="F200" s="128" t="s">
        <v>160</v>
      </c>
      <c r="G200" s="129"/>
      <c r="H200" s="130"/>
      <c r="I200" s="120"/>
      <c r="J200" s="79">
        <f t="shared" si="6"/>
      </c>
      <c r="K200" s="69">
        <f t="shared" si="7"/>
      </c>
      <c r="L200" s="67" t="s">
        <v>1816</v>
      </c>
    </row>
    <row r="201" spans="1:12" ht="12.75">
      <c r="A201" s="124"/>
      <c r="B201" s="125" t="s">
        <v>161</v>
      </c>
      <c r="C201" s="126"/>
      <c r="D201" s="127"/>
      <c r="E201" s="148"/>
      <c r="F201" s="128" t="s">
        <v>162</v>
      </c>
      <c r="G201" s="129"/>
      <c r="H201" s="130"/>
      <c r="I201" s="120"/>
      <c r="J201" s="79">
        <f t="shared" si="6"/>
      </c>
      <c r="K201" s="69">
        <f t="shared" si="7"/>
      </c>
      <c r="L201" s="67" t="s">
        <v>1816</v>
      </c>
    </row>
    <row r="202" spans="1:12" ht="12.75">
      <c r="A202" s="132"/>
      <c r="B202" s="125" t="s">
        <v>161</v>
      </c>
      <c r="C202" s="126" t="s">
        <v>1168</v>
      </c>
      <c r="D202" s="133" t="s">
        <v>1174</v>
      </c>
      <c r="E202" s="153"/>
      <c r="F202" s="134" t="s">
        <v>163</v>
      </c>
      <c r="G202" s="135"/>
      <c r="H202" s="136"/>
      <c r="I202" s="120"/>
      <c r="J202" s="79">
        <f t="shared" si="6"/>
      </c>
      <c r="K202" s="69">
        <f t="shared" si="7"/>
      </c>
      <c r="L202" s="67" t="s">
        <v>1816</v>
      </c>
    </row>
    <row r="203" spans="1:12" ht="12.75">
      <c r="A203" s="132">
        <v>130</v>
      </c>
      <c r="B203" s="125" t="s">
        <v>161</v>
      </c>
      <c r="C203" s="126" t="s">
        <v>1168</v>
      </c>
      <c r="D203" s="133" t="s">
        <v>1184</v>
      </c>
      <c r="E203" s="153"/>
      <c r="F203" s="134" t="s">
        <v>164</v>
      </c>
      <c r="G203" s="135" t="s">
        <v>1294</v>
      </c>
      <c r="H203" s="136">
        <v>50</v>
      </c>
      <c r="I203" s="185"/>
      <c r="J203" s="79">
        <f t="shared" si="6"/>
        <v>0</v>
      </c>
      <c r="K203" s="69" t="str">
        <f t="shared" si="7"/>
        <v>C</v>
      </c>
      <c r="L203" s="67" t="s">
        <v>1815</v>
      </c>
    </row>
    <row r="204" spans="1:12" ht="12.75">
      <c r="A204" s="124"/>
      <c r="B204" s="125" t="s">
        <v>165</v>
      </c>
      <c r="C204" s="126" t="s">
        <v>1168</v>
      </c>
      <c r="D204" s="127"/>
      <c r="E204" s="148"/>
      <c r="F204" s="128" t="s">
        <v>166</v>
      </c>
      <c r="G204" s="129"/>
      <c r="H204" s="130"/>
      <c r="I204" s="120"/>
      <c r="J204" s="79">
        <f t="shared" si="6"/>
      </c>
      <c r="K204" s="69">
        <f t="shared" si="7"/>
      </c>
      <c r="L204" s="67" t="s">
        <v>1816</v>
      </c>
    </row>
    <row r="205" spans="1:12" ht="12.75">
      <c r="A205" s="132">
        <v>131</v>
      </c>
      <c r="B205" s="125" t="s">
        <v>165</v>
      </c>
      <c r="C205" s="126" t="s">
        <v>1168</v>
      </c>
      <c r="D205" s="133" t="s">
        <v>1169</v>
      </c>
      <c r="E205" s="153" t="s">
        <v>1116</v>
      </c>
      <c r="F205" s="134" t="s">
        <v>167</v>
      </c>
      <c r="G205" s="135" t="s">
        <v>1314</v>
      </c>
      <c r="H205" s="136">
        <v>1</v>
      </c>
      <c r="I205" s="185"/>
      <c r="J205" s="79">
        <f t="shared" si="6"/>
        <v>0</v>
      </c>
      <c r="K205" s="69" t="str">
        <f t="shared" si="7"/>
        <v>C</v>
      </c>
      <c r="L205" s="67" t="s">
        <v>1815</v>
      </c>
    </row>
    <row r="206" spans="1:12" ht="12.75">
      <c r="A206" s="132">
        <v>132</v>
      </c>
      <c r="B206" s="125" t="s">
        <v>165</v>
      </c>
      <c r="C206" s="126" t="s">
        <v>1168</v>
      </c>
      <c r="D206" s="133" t="s">
        <v>1172</v>
      </c>
      <c r="E206" s="153" t="s">
        <v>1116</v>
      </c>
      <c r="F206" s="134" t="s">
        <v>168</v>
      </c>
      <c r="G206" s="135" t="s">
        <v>1314</v>
      </c>
      <c r="H206" s="136">
        <v>1</v>
      </c>
      <c r="I206" s="185"/>
      <c r="J206" s="79">
        <f t="shared" si="6"/>
        <v>0</v>
      </c>
      <c r="K206" s="69" t="str">
        <f t="shared" si="7"/>
        <v>C</v>
      </c>
      <c r="L206" s="67" t="s">
        <v>1815</v>
      </c>
    </row>
    <row r="207" spans="1:12" ht="12.75">
      <c r="A207" s="132"/>
      <c r="B207" s="125" t="s">
        <v>165</v>
      </c>
      <c r="C207" s="126" t="s">
        <v>1168</v>
      </c>
      <c r="D207" s="133" t="s">
        <v>1176</v>
      </c>
      <c r="E207" s="153"/>
      <c r="F207" s="134" t="s">
        <v>169</v>
      </c>
      <c r="G207" s="135"/>
      <c r="H207" s="136"/>
      <c r="I207" s="185"/>
      <c r="J207" s="79">
        <f t="shared" si="6"/>
      </c>
      <c r="K207" s="69">
        <f t="shared" si="7"/>
      </c>
      <c r="L207" s="67" t="s">
        <v>1816</v>
      </c>
    </row>
    <row r="208" spans="1:12" ht="12.75">
      <c r="A208" s="132">
        <v>133</v>
      </c>
      <c r="B208" s="125" t="s">
        <v>165</v>
      </c>
      <c r="C208" s="126" t="s">
        <v>1168</v>
      </c>
      <c r="D208" s="133" t="s">
        <v>1246</v>
      </c>
      <c r="E208" s="153"/>
      <c r="F208" s="134" t="s">
        <v>170</v>
      </c>
      <c r="G208" s="135" t="s">
        <v>1294</v>
      </c>
      <c r="H208" s="136">
        <v>50</v>
      </c>
      <c r="I208" s="185"/>
      <c r="J208" s="79">
        <f t="shared" si="6"/>
        <v>0</v>
      </c>
      <c r="K208" s="69" t="str">
        <f t="shared" si="7"/>
        <v>C</v>
      </c>
      <c r="L208" s="67" t="s">
        <v>1815</v>
      </c>
    </row>
    <row r="209" spans="1:12" ht="12.75">
      <c r="A209" s="132">
        <v>134</v>
      </c>
      <c r="B209" s="125" t="s">
        <v>165</v>
      </c>
      <c r="C209" s="126" t="s">
        <v>1168</v>
      </c>
      <c r="D209" s="133" t="s">
        <v>171</v>
      </c>
      <c r="E209" s="153"/>
      <c r="F209" s="134" t="s">
        <v>172</v>
      </c>
      <c r="G209" s="135" t="s">
        <v>1294</v>
      </c>
      <c r="H209" s="136">
        <v>50</v>
      </c>
      <c r="I209" s="185"/>
      <c r="J209" s="79">
        <f t="shared" si="6"/>
        <v>0</v>
      </c>
      <c r="K209" s="69" t="str">
        <f t="shared" si="7"/>
        <v>C</v>
      </c>
      <c r="L209" s="67" t="s">
        <v>1815</v>
      </c>
    </row>
    <row r="210" spans="1:12" ht="12.75">
      <c r="A210" s="132"/>
      <c r="B210" s="125" t="s">
        <v>165</v>
      </c>
      <c r="C210" s="126" t="s">
        <v>1168</v>
      </c>
      <c r="D210" s="133" t="s">
        <v>1203</v>
      </c>
      <c r="E210" s="153"/>
      <c r="F210" s="134" t="s">
        <v>173</v>
      </c>
      <c r="G210" s="135"/>
      <c r="H210" s="136"/>
      <c r="I210" s="185"/>
      <c r="J210" s="79">
        <f t="shared" si="6"/>
      </c>
      <c r="K210" s="69">
        <f t="shared" si="7"/>
      </c>
      <c r="L210" s="67" t="s">
        <v>1816</v>
      </c>
    </row>
    <row r="211" spans="1:12" ht="12.75">
      <c r="A211" s="132">
        <v>135</v>
      </c>
      <c r="B211" s="125" t="s">
        <v>165</v>
      </c>
      <c r="C211" s="126" t="s">
        <v>1168</v>
      </c>
      <c r="D211" s="133" t="s">
        <v>1205</v>
      </c>
      <c r="E211" s="153"/>
      <c r="F211" s="134" t="s">
        <v>174</v>
      </c>
      <c r="G211" s="135" t="s">
        <v>1294</v>
      </c>
      <c r="H211" s="136">
        <v>50</v>
      </c>
      <c r="I211" s="185"/>
      <c r="J211" s="79">
        <f t="shared" si="6"/>
        <v>0</v>
      </c>
      <c r="K211" s="69" t="str">
        <f t="shared" si="7"/>
        <v>C</v>
      </c>
      <c r="L211" s="67" t="s">
        <v>1815</v>
      </c>
    </row>
    <row r="212" spans="1:12" ht="12.75">
      <c r="A212" s="132">
        <v>136</v>
      </c>
      <c r="B212" s="125" t="s">
        <v>165</v>
      </c>
      <c r="C212" s="126" t="s">
        <v>1168</v>
      </c>
      <c r="D212" s="133" t="s">
        <v>1279</v>
      </c>
      <c r="E212" s="153"/>
      <c r="F212" s="134" t="s">
        <v>175</v>
      </c>
      <c r="G212" s="135" t="s">
        <v>1294</v>
      </c>
      <c r="H212" s="136">
        <v>50</v>
      </c>
      <c r="I212" s="185"/>
      <c r="J212" s="79">
        <f t="shared" si="6"/>
        <v>0</v>
      </c>
      <c r="K212" s="69" t="str">
        <f t="shared" si="7"/>
        <v>C</v>
      </c>
      <c r="L212" s="67" t="s">
        <v>1815</v>
      </c>
    </row>
    <row r="213" spans="1:12" ht="12.75">
      <c r="A213" s="124"/>
      <c r="B213" s="125" t="s">
        <v>176</v>
      </c>
      <c r="C213" s="126"/>
      <c r="D213" s="127"/>
      <c r="E213" s="148"/>
      <c r="F213" s="128" t="s">
        <v>177</v>
      </c>
      <c r="G213" s="129"/>
      <c r="H213" s="130"/>
      <c r="I213" s="120"/>
      <c r="J213" s="79">
        <f t="shared" si="6"/>
      </c>
      <c r="K213" s="69">
        <f t="shared" si="7"/>
      </c>
      <c r="L213" s="67" t="s">
        <v>1816</v>
      </c>
    </row>
    <row r="214" spans="1:12" ht="12.75">
      <c r="A214" s="132"/>
      <c r="B214" s="125" t="s">
        <v>176</v>
      </c>
      <c r="C214" s="126" t="s">
        <v>1168</v>
      </c>
      <c r="D214" s="133" t="s">
        <v>1172</v>
      </c>
      <c r="E214" s="153"/>
      <c r="F214" s="134" t="s">
        <v>178</v>
      </c>
      <c r="G214" s="135"/>
      <c r="H214" s="136"/>
      <c r="I214" s="120"/>
      <c r="J214" s="79">
        <f t="shared" si="6"/>
      </c>
      <c r="K214" s="69">
        <f t="shared" si="7"/>
      </c>
      <c r="L214" s="67" t="s">
        <v>1816</v>
      </c>
    </row>
    <row r="215" spans="1:12" ht="12.75">
      <c r="A215" s="132">
        <v>137</v>
      </c>
      <c r="B215" s="125" t="s">
        <v>176</v>
      </c>
      <c r="C215" s="126" t="s">
        <v>1168</v>
      </c>
      <c r="D215" s="133" t="s">
        <v>1341</v>
      </c>
      <c r="E215" s="153"/>
      <c r="F215" s="134" t="s">
        <v>179</v>
      </c>
      <c r="G215" s="135" t="s">
        <v>1294</v>
      </c>
      <c r="H215" s="136">
        <v>50</v>
      </c>
      <c r="I215" s="185"/>
      <c r="J215" s="79">
        <f t="shared" si="6"/>
        <v>0</v>
      </c>
      <c r="K215" s="69" t="str">
        <f t="shared" si="7"/>
        <v>C</v>
      </c>
      <c r="L215" s="67" t="s">
        <v>1815</v>
      </c>
    </row>
    <row r="216" spans="1:12" ht="12.75">
      <c r="A216" s="132">
        <v>138</v>
      </c>
      <c r="B216" s="125" t="s">
        <v>176</v>
      </c>
      <c r="C216" s="126" t="s">
        <v>1168</v>
      </c>
      <c r="D216" s="133" t="s">
        <v>9</v>
      </c>
      <c r="E216" s="153"/>
      <c r="F216" s="134" t="s">
        <v>180</v>
      </c>
      <c r="G216" s="135" t="s">
        <v>1294</v>
      </c>
      <c r="H216" s="136">
        <v>50</v>
      </c>
      <c r="I216" s="185"/>
      <c r="J216" s="79">
        <f t="shared" si="6"/>
        <v>0</v>
      </c>
      <c r="K216" s="69" t="str">
        <f t="shared" si="7"/>
        <v>C</v>
      </c>
      <c r="L216" s="67" t="s">
        <v>1815</v>
      </c>
    </row>
    <row r="217" spans="1:12" ht="12.75">
      <c r="A217" s="124"/>
      <c r="B217" s="125" t="s">
        <v>181</v>
      </c>
      <c r="C217" s="126"/>
      <c r="D217" s="127"/>
      <c r="E217" s="148"/>
      <c r="F217" s="128" t="s">
        <v>182</v>
      </c>
      <c r="G217" s="129"/>
      <c r="H217" s="130"/>
      <c r="I217" s="120"/>
      <c r="J217" s="79">
        <f t="shared" si="6"/>
      </c>
      <c r="K217" s="69">
        <f t="shared" si="7"/>
      </c>
      <c r="L217" s="67" t="s">
        <v>1816</v>
      </c>
    </row>
    <row r="218" spans="1:12" ht="12.75">
      <c r="A218" s="132">
        <v>139</v>
      </c>
      <c r="B218" s="125" t="s">
        <v>181</v>
      </c>
      <c r="C218" s="126" t="s">
        <v>1168</v>
      </c>
      <c r="D218" s="133" t="s">
        <v>1172</v>
      </c>
      <c r="E218" s="153"/>
      <c r="F218" s="134" t="s">
        <v>183</v>
      </c>
      <c r="G218" s="135" t="s">
        <v>1294</v>
      </c>
      <c r="H218" s="136">
        <v>300</v>
      </c>
      <c r="I218" s="185"/>
      <c r="J218" s="79">
        <f t="shared" si="6"/>
        <v>0</v>
      </c>
      <c r="K218" s="69" t="str">
        <f t="shared" si="7"/>
        <v>C</v>
      </c>
      <c r="L218" s="67" t="s">
        <v>1815</v>
      </c>
    </row>
    <row r="219" spans="1:12" ht="12.75">
      <c r="A219" s="132">
        <v>140</v>
      </c>
      <c r="B219" s="125" t="s">
        <v>181</v>
      </c>
      <c r="C219" s="126" t="s">
        <v>1168</v>
      </c>
      <c r="D219" s="133" t="s">
        <v>1174</v>
      </c>
      <c r="E219" s="153"/>
      <c r="F219" s="134" t="s">
        <v>184</v>
      </c>
      <c r="G219" s="135" t="s">
        <v>1235</v>
      </c>
      <c r="H219" s="136">
        <v>20</v>
      </c>
      <c r="I219" s="185"/>
      <c r="J219" s="79">
        <f t="shared" si="6"/>
        <v>0</v>
      </c>
      <c r="K219" s="69" t="str">
        <f t="shared" si="7"/>
        <v>C</v>
      </c>
      <c r="L219" s="67" t="s">
        <v>1815</v>
      </c>
    </row>
    <row r="220" spans="1:12" ht="12.75">
      <c r="A220" s="124"/>
      <c r="B220" s="125" t="s">
        <v>185</v>
      </c>
      <c r="C220" s="126"/>
      <c r="D220" s="127"/>
      <c r="E220" s="148"/>
      <c r="F220" s="128" t="s">
        <v>186</v>
      </c>
      <c r="G220" s="129"/>
      <c r="H220" s="130"/>
      <c r="I220" s="120"/>
      <c r="J220" s="79">
        <f t="shared" si="6"/>
      </c>
      <c r="K220" s="69">
        <f t="shared" si="7"/>
      </c>
      <c r="L220" s="67" t="s">
        <v>1816</v>
      </c>
    </row>
    <row r="221" spans="1:12" ht="12.75">
      <c r="A221" s="132"/>
      <c r="B221" s="125" t="s">
        <v>185</v>
      </c>
      <c r="C221" s="126" t="s">
        <v>1168</v>
      </c>
      <c r="D221" s="133" t="s">
        <v>1169</v>
      </c>
      <c r="E221" s="153"/>
      <c r="F221" s="134" t="s">
        <v>187</v>
      </c>
      <c r="G221" s="135"/>
      <c r="H221" s="136"/>
      <c r="I221" s="120"/>
      <c r="J221" s="79">
        <f t="shared" si="6"/>
      </c>
      <c r="K221" s="69">
        <f t="shared" si="7"/>
      </c>
      <c r="L221" s="67" t="s">
        <v>1816</v>
      </c>
    </row>
    <row r="222" spans="1:12" ht="12.75">
      <c r="A222" s="132">
        <v>141</v>
      </c>
      <c r="B222" s="125" t="s">
        <v>185</v>
      </c>
      <c r="C222" s="126" t="s">
        <v>1168</v>
      </c>
      <c r="D222" s="133" t="s">
        <v>1252</v>
      </c>
      <c r="E222" s="153"/>
      <c r="F222" s="134" t="s">
        <v>188</v>
      </c>
      <c r="G222" s="135" t="s">
        <v>1285</v>
      </c>
      <c r="H222" s="136">
        <v>160</v>
      </c>
      <c r="I222" s="185"/>
      <c r="J222" s="79">
        <f t="shared" si="6"/>
        <v>0</v>
      </c>
      <c r="K222" s="69" t="str">
        <f t="shared" si="7"/>
        <v>C</v>
      </c>
      <c r="L222" s="67" t="s">
        <v>1815</v>
      </c>
    </row>
    <row r="223" spans="1:12" ht="12.75">
      <c r="A223" s="132"/>
      <c r="B223" s="125" t="s">
        <v>185</v>
      </c>
      <c r="C223" s="126" t="s">
        <v>1168</v>
      </c>
      <c r="D223" s="133" t="s">
        <v>1172</v>
      </c>
      <c r="E223" s="153"/>
      <c r="F223" s="134" t="s">
        <v>189</v>
      </c>
      <c r="G223" s="135"/>
      <c r="H223" s="136"/>
      <c r="I223" s="120"/>
      <c r="J223" s="79">
        <f t="shared" si="6"/>
      </c>
      <c r="K223" s="69">
        <f t="shared" si="7"/>
      </c>
      <c r="L223" s="67" t="s">
        <v>1816</v>
      </c>
    </row>
    <row r="224" spans="1:12" ht="12.75">
      <c r="A224" s="132">
        <v>142</v>
      </c>
      <c r="B224" s="125" t="s">
        <v>185</v>
      </c>
      <c r="C224" s="126" t="s">
        <v>1168</v>
      </c>
      <c r="D224" s="133" t="s">
        <v>9</v>
      </c>
      <c r="E224" s="153"/>
      <c r="F224" s="134" t="s">
        <v>190</v>
      </c>
      <c r="G224" s="135" t="s">
        <v>1223</v>
      </c>
      <c r="H224" s="136">
        <v>10</v>
      </c>
      <c r="I224" s="185"/>
      <c r="J224" s="79">
        <f t="shared" si="6"/>
        <v>0</v>
      </c>
      <c r="K224" s="69" t="str">
        <f t="shared" si="7"/>
        <v>C</v>
      </c>
      <c r="L224" s="67" t="s">
        <v>1815</v>
      </c>
    </row>
    <row r="225" spans="1:12" ht="12.75">
      <c r="A225" s="132">
        <v>143</v>
      </c>
      <c r="B225" s="125" t="s">
        <v>185</v>
      </c>
      <c r="C225" s="126" t="s">
        <v>1168</v>
      </c>
      <c r="D225" s="133" t="s">
        <v>191</v>
      </c>
      <c r="E225" s="153"/>
      <c r="F225" s="134" t="s">
        <v>192</v>
      </c>
      <c r="G225" s="135" t="s">
        <v>1223</v>
      </c>
      <c r="H225" s="136">
        <v>1</v>
      </c>
      <c r="I225" s="185"/>
      <c r="J225" s="79">
        <f t="shared" si="6"/>
        <v>0</v>
      </c>
      <c r="K225" s="69" t="str">
        <f t="shared" si="7"/>
        <v>C</v>
      </c>
      <c r="L225" s="67" t="s">
        <v>1815</v>
      </c>
    </row>
    <row r="226" spans="1:12" ht="12.75">
      <c r="A226" s="132"/>
      <c r="B226" s="125" t="s">
        <v>185</v>
      </c>
      <c r="C226" s="126" t="s">
        <v>1168</v>
      </c>
      <c r="D226" s="133" t="s">
        <v>1203</v>
      </c>
      <c r="E226" s="153"/>
      <c r="F226" s="134" t="s">
        <v>193</v>
      </c>
      <c r="G226" s="135"/>
      <c r="H226" s="136"/>
      <c r="I226" s="120"/>
      <c r="J226" s="79">
        <f t="shared" si="6"/>
      </c>
      <c r="K226" s="69">
        <f t="shared" si="7"/>
      </c>
      <c r="L226" s="67" t="s">
        <v>1816</v>
      </c>
    </row>
    <row r="227" spans="1:12" ht="12.75">
      <c r="A227" s="132">
        <v>144</v>
      </c>
      <c r="B227" s="125" t="s">
        <v>185</v>
      </c>
      <c r="C227" s="126" t="s">
        <v>1168</v>
      </c>
      <c r="D227" s="133" t="s">
        <v>1205</v>
      </c>
      <c r="E227" s="153" t="s">
        <v>1116</v>
      </c>
      <c r="F227" s="134" t="s">
        <v>194</v>
      </c>
      <c r="G227" s="135" t="s">
        <v>1294</v>
      </c>
      <c r="H227" s="136">
        <v>14</v>
      </c>
      <c r="I227" s="185"/>
      <c r="J227" s="79">
        <f t="shared" si="6"/>
        <v>0</v>
      </c>
      <c r="K227" s="69" t="str">
        <f t="shared" si="7"/>
        <v>C</v>
      </c>
      <c r="L227" s="67" t="s">
        <v>1815</v>
      </c>
    </row>
    <row r="228" spans="1:12" ht="12.75">
      <c r="A228" s="124"/>
      <c r="B228" s="125" t="s">
        <v>195</v>
      </c>
      <c r="C228" s="126"/>
      <c r="D228" s="127"/>
      <c r="E228" s="148"/>
      <c r="F228" s="128" t="s">
        <v>196</v>
      </c>
      <c r="G228" s="129"/>
      <c r="H228" s="130"/>
      <c r="I228" s="120"/>
      <c r="J228" s="79">
        <f t="shared" si="6"/>
      </c>
      <c r="K228" s="69">
        <f t="shared" si="7"/>
      </c>
      <c r="L228" s="67" t="s">
        <v>1816</v>
      </c>
    </row>
    <row r="229" spans="1:12" ht="12.75">
      <c r="A229" s="132"/>
      <c r="B229" s="125" t="s">
        <v>195</v>
      </c>
      <c r="C229" s="126" t="s">
        <v>1168</v>
      </c>
      <c r="D229" s="133" t="s">
        <v>1216</v>
      </c>
      <c r="E229" s="153"/>
      <c r="F229" s="134" t="s">
        <v>197</v>
      </c>
      <c r="G229" s="135"/>
      <c r="H229" s="136"/>
      <c r="I229" s="120"/>
      <c r="J229" s="79">
        <f t="shared" si="6"/>
      </c>
      <c r="K229" s="69">
        <f t="shared" si="7"/>
      </c>
      <c r="L229" s="67" t="s">
        <v>1816</v>
      </c>
    </row>
    <row r="230" spans="1:12" ht="12.75">
      <c r="A230" s="132">
        <v>145</v>
      </c>
      <c r="B230" s="125" t="s">
        <v>195</v>
      </c>
      <c r="C230" s="126" t="s">
        <v>1168</v>
      </c>
      <c r="D230" s="133" t="s">
        <v>198</v>
      </c>
      <c r="E230" s="153"/>
      <c r="F230" s="134" t="s">
        <v>199</v>
      </c>
      <c r="G230" s="135" t="s">
        <v>1223</v>
      </c>
      <c r="H230" s="136">
        <v>12</v>
      </c>
      <c r="I230" s="185"/>
      <c r="J230" s="79">
        <f t="shared" si="6"/>
        <v>0</v>
      </c>
      <c r="K230" s="69" t="str">
        <f t="shared" si="7"/>
        <v>C</v>
      </c>
      <c r="L230" s="67" t="s">
        <v>1815</v>
      </c>
    </row>
    <row r="231" spans="1:12" ht="12.75">
      <c r="A231" s="132">
        <v>146</v>
      </c>
      <c r="B231" s="125" t="s">
        <v>195</v>
      </c>
      <c r="C231" s="126" t="s">
        <v>1168</v>
      </c>
      <c r="D231" s="133" t="s">
        <v>1225</v>
      </c>
      <c r="E231" s="153"/>
      <c r="F231" s="134" t="s">
        <v>200</v>
      </c>
      <c r="G231" s="135" t="s">
        <v>1223</v>
      </c>
      <c r="H231" s="136">
        <v>4</v>
      </c>
      <c r="I231" s="185"/>
      <c r="J231" s="79">
        <f t="shared" si="6"/>
        <v>0</v>
      </c>
      <c r="K231" s="69" t="str">
        <f t="shared" si="7"/>
        <v>C</v>
      </c>
      <c r="L231" s="67" t="s">
        <v>1815</v>
      </c>
    </row>
    <row r="232" spans="1:12" ht="12.75">
      <c r="A232" s="124"/>
      <c r="B232" s="125" t="s">
        <v>201</v>
      </c>
      <c r="C232" s="126"/>
      <c r="D232" s="127"/>
      <c r="E232" s="148"/>
      <c r="F232" s="128" t="s">
        <v>202</v>
      </c>
      <c r="G232" s="129"/>
      <c r="H232" s="130"/>
      <c r="I232" s="120"/>
      <c r="J232" s="79">
        <f t="shared" si="6"/>
      </c>
      <c r="K232" s="69">
        <f t="shared" si="7"/>
      </c>
      <c r="L232" s="67" t="s">
        <v>1816</v>
      </c>
    </row>
    <row r="233" spans="1:12" ht="12.75">
      <c r="A233" s="132">
        <v>147</v>
      </c>
      <c r="B233" s="125" t="s">
        <v>201</v>
      </c>
      <c r="C233" s="126" t="s">
        <v>1168</v>
      </c>
      <c r="D233" s="133" t="s">
        <v>1211</v>
      </c>
      <c r="E233" s="153"/>
      <c r="F233" s="134" t="s">
        <v>203</v>
      </c>
      <c r="G233" s="135" t="s">
        <v>1231</v>
      </c>
      <c r="H233" s="136">
        <v>180</v>
      </c>
      <c r="I233" s="185"/>
      <c r="J233" s="79">
        <f t="shared" si="6"/>
        <v>0</v>
      </c>
      <c r="K233" s="69" t="str">
        <f t="shared" si="7"/>
        <v>C</v>
      </c>
      <c r="L233" s="67" t="s">
        <v>1815</v>
      </c>
    </row>
    <row r="234" spans="1:12" ht="12.75">
      <c r="A234" s="132">
        <v>148</v>
      </c>
      <c r="B234" s="125" t="s">
        <v>201</v>
      </c>
      <c r="C234" s="126" t="s">
        <v>1168</v>
      </c>
      <c r="D234" s="133" t="s">
        <v>1203</v>
      </c>
      <c r="E234" s="153"/>
      <c r="F234" s="134" t="s">
        <v>204</v>
      </c>
      <c r="G234" s="135" t="s">
        <v>1231</v>
      </c>
      <c r="H234" s="136">
        <v>1050</v>
      </c>
      <c r="I234" s="185"/>
      <c r="J234" s="79">
        <f t="shared" si="6"/>
        <v>0</v>
      </c>
      <c r="K234" s="69" t="str">
        <f t="shared" si="7"/>
        <v>C</v>
      </c>
      <c r="L234" s="67" t="s">
        <v>1815</v>
      </c>
    </row>
    <row r="235" spans="1:12" ht="12.75">
      <c r="A235" s="132"/>
      <c r="B235" s="125" t="s">
        <v>201</v>
      </c>
      <c r="C235" s="126" t="s">
        <v>1168</v>
      </c>
      <c r="D235" s="133" t="s">
        <v>1236</v>
      </c>
      <c r="E235" s="153"/>
      <c r="F235" s="134" t="s">
        <v>205</v>
      </c>
      <c r="G235" s="135"/>
      <c r="H235" s="136"/>
      <c r="I235" s="185"/>
      <c r="J235" s="79">
        <f t="shared" si="6"/>
      </c>
      <c r="K235" s="69">
        <f t="shared" si="7"/>
      </c>
      <c r="L235" s="67" t="s">
        <v>1816</v>
      </c>
    </row>
    <row r="236" spans="1:12" ht="22.5">
      <c r="A236" s="132">
        <v>149</v>
      </c>
      <c r="B236" s="125" t="s">
        <v>201</v>
      </c>
      <c r="C236" s="126" t="s">
        <v>1168</v>
      </c>
      <c r="D236" s="133" t="s">
        <v>206</v>
      </c>
      <c r="E236" s="153"/>
      <c r="F236" s="134" t="s">
        <v>207</v>
      </c>
      <c r="G236" s="135" t="s">
        <v>1231</v>
      </c>
      <c r="H236" s="136">
        <v>7740</v>
      </c>
      <c r="I236" s="185"/>
      <c r="J236" s="79">
        <f t="shared" si="6"/>
        <v>0</v>
      </c>
      <c r="K236" s="69" t="str">
        <f t="shared" si="7"/>
        <v>C</v>
      </c>
      <c r="L236" s="67" t="s">
        <v>1815</v>
      </c>
    </row>
    <row r="237" spans="1:12" ht="12.75">
      <c r="A237" s="132"/>
      <c r="B237" s="125" t="s">
        <v>201</v>
      </c>
      <c r="C237" s="126" t="s">
        <v>1168</v>
      </c>
      <c r="D237" s="133" t="s">
        <v>1281</v>
      </c>
      <c r="E237" s="153"/>
      <c r="F237" s="134" t="s">
        <v>208</v>
      </c>
      <c r="G237" s="135"/>
      <c r="H237" s="136"/>
      <c r="I237" s="185"/>
      <c r="J237" s="79">
        <f t="shared" si="6"/>
      </c>
      <c r="K237" s="69">
        <f t="shared" si="7"/>
      </c>
      <c r="L237" s="67" t="s">
        <v>1816</v>
      </c>
    </row>
    <row r="238" spans="1:12" ht="12.75">
      <c r="A238" s="132">
        <v>150</v>
      </c>
      <c r="B238" s="125" t="s">
        <v>201</v>
      </c>
      <c r="C238" s="126" t="s">
        <v>1168</v>
      </c>
      <c r="D238" s="133" t="s">
        <v>209</v>
      </c>
      <c r="E238" s="153"/>
      <c r="F238" s="134" t="s">
        <v>210</v>
      </c>
      <c r="G238" s="135" t="s">
        <v>1231</v>
      </c>
      <c r="H238" s="136">
        <v>1410</v>
      </c>
      <c r="I238" s="185"/>
      <c r="J238" s="79">
        <f t="shared" si="6"/>
        <v>0</v>
      </c>
      <c r="K238" s="69" t="str">
        <f t="shared" si="7"/>
        <v>C</v>
      </c>
      <c r="L238" s="67" t="s">
        <v>1815</v>
      </c>
    </row>
    <row r="239" spans="1:12" ht="12.75">
      <c r="A239" s="132"/>
      <c r="B239" s="125" t="s">
        <v>201</v>
      </c>
      <c r="C239" s="126" t="s">
        <v>1168</v>
      </c>
      <c r="D239" s="133" t="s">
        <v>1214</v>
      </c>
      <c r="E239" s="153"/>
      <c r="F239" s="134" t="s">
        <v>211</v>
      </c>
      <c r="G239" s="135"/>
      <c r="H239" s="136"/>
      <c r="I239" s="185"/>
      <c r="J239" s="79">
        <f t="shared" si="6"/>
      </c>
      <c r="K239" s="69">
        <f t="shared" si="7"/>
      </c>
      <c r="L239" s="67" t="s">
        <v>1816</v>
      </c>
    </row>
    <row r="240" spans="1:12" ht="12.75">
      <c r="A240" s="132">
        <v>151</v>
      </c>
      <c r="B240" s="125" t="s">
        <v>201</v>
      </c>
      <c r="C240" s="126" t="s">
        <v>1168</v>
      </c>
      <c r="D240" s="133" t="s">
        <v>212</v>
      </c>
      <c r="E240" s="153"/>
      <c r="F240" s="134" t="s">
        <v>213</v>
      </c>
      <c r="G240" s="135" t="s">
        <v>1294</v>
      </c>
      <c r="H240" s="136">
        <v>50</v>
      </c>
      <c r="I240" s="185"/>
      <c r="J240" s="79">
        <f t="shared" si="6"/>
        <v>0</v>
      </c>
      <c r="K240" s="69" t="str">
        <f t="shared" si="7"/>
        <v>C</v>
      </c>
      <c r="L240" s="67" t="s">
        <v>1815</v>
      </c>
    </row>
    <row r="241" spans="1:12" ht="12.75">
      <c r="A241" s="132"/>
      <c r="B241" s="125" t="s">
        <v>201</v>
      </c>
      <c r="C241" s="126" t="s">
        <v>1168</v>
      </c>
      <c r="D241" s="133" t="s">
        <v>214</v>
      </c>
      <c r="E241" s="153"/>
      <c r="F241" s="134" t="s">
        <v>215</v>
      </c>
      <c r="G241" s="135"/>
      <c r="H241" s="136"/>
      <c r="I241" s="185"/>
      <c r="J241" s="79">
        <f t="shared" si="6"/>
      </c>
      <c r="K241" s="69">
        <f t="shared" si="7"/>
      </c>
      <c r="L241" s="67" t="s">
        <v>1816</v>
      </c>
    </row>
    <row r="242" spans="1:12" ht="12.75">
      <c r="A242" s="132">
        <v>152</v>
      </c>
      <c r="B242" s="125" t="s">
        <v>201</v>
      </c>
      <c r="C242" s="126" t="s">
        <v>1168</v>
      </c>
      <c r="D242" s="133" t="s">
        <v>216</v>
      </c>
      <c r="E242" s="153"/>
      <c r="F242" s="134" t="s">
        <v>217</v>
      </c>
      <c r="G242" s="135" t="s">
        <v>1231</v>
      </c>
      <c r="H242" s="136">
        <v>100</v>
      </c>
      <c r="I242" s="185"/>
      <c r="J242" s="79">
        <f t="shared" si="6"/>
        <v>0</v>
      </c>
      <c r="K242" s="69" t="str">
        <f t="shared" si="7"/>
        <v>C</v>
      </c>
      <c r="L242" s="67" t="s">
        <v>1815</v>
      </c>
    </row>
    <row r="243" spans="1:12" ht="12.75">
      <c r="A243" s="132"/>
      <c r="B243" s="125" t="s">
        <v>201</v>
      </c>
      <c r="C243" s="126" t="s">
        <v>1168</v>
      </c>
      <c r="D243" s="133" t="s">
        <v>218</v>
      </c>
      <c r="E243" s="153"/>
      <c r="F243" s="134" t="s">
        <v>219</v>
      </c>
      <c r="G243" s="135"/>
      <c r="H243" s="136"/>
      <c r="I243" s="185"/>
      <c r="J243" s="79">
        <f t="shared" si="6"/>
      </c>
      <c r="K243" s="69">
        <f t="shared" si="7"/>
      </c>
      <c r="L243" s="67" t="s">
        <v>1816</v>
      </c>
    </row>
    <row r="244" spans="1:12" ht="12.75">
      <c r="A244" s="132">
        <v>153</v>
      </c>
      <c r="B244" s="125" t="s">
        <v>201</v>
      </c>
      <c r="C244" s="126" t="s">
        <v>1168</v>
      </c>
      <c r="D244" s="133" t="s">
        <v>220</v>
      </c>
      <c r="E244" s="153"/>
      <c r="F244" s="134" t="s">
        <v>221</v>
      </c>
      <c r="G244" s="135" t="s">
        <v>1294</v>
      </c>
      <c r="H244" s="136">
        <v>40</v>
      </c>
      <c r="I244" s="185"/>
      <c r="J244" s="79">
        <f t="shared" si="6"/>
        <v>0</v>
      </c>
      <c r="K244" s="69" t="str">
        <f t="shared" si="7"/>
        <v>C</v>
      </c>
      <c r="L244" s="67" t="s">
        <v>1815</v>
      </c>
    </row>
    <row r="245" spans="1:12" ht="12.75">
      <c r="A245" s="132">
        <v>154</v>
      </c>
      <c r="B245" s="125" t="s">
        <v>201</v>
      </c>
      <c r="C245" s="126" t="s">
        <v>1168</v>
      </c>
      <c r="D245" s="133" t="s">
        <v>89</v>
      </c>
      <c r="E245" s="153" t="s">
        <v>1116</v>
      </c>
      <c r="F245" s="134" t="s">
        <v>222</v>
      </c>
      <c r="G245" s="135" t="s">
        <v>1275</v>
      </c>
      <c r="H245" s="136">
        <v>250</v>
      </c>
      <c r="I245" s="185"/>
      <c r="J245" s="79">
        <f t="shared" si="6"/>
        <v>0</v>
      </c>
      <c r="K245" s="69" t="str">
        <f t="shared" si="7"/>
        <v>C</v>
      </c>
      <c r="L245" s="67" t="s">
        <v>1815</v>
      </c>
    </row>
    <row r="246" spans="1:12" ht="12.75">
      <c r="A246" s="132">
        <v>155</v>
      </c>
      <c r="B246" s="125" t="s">
        <v>201</v>
      </c>
      <c r="C246" s="126" t="s">
        <v>1168</v>
      </c>
      <c r="D246" s="133" t="s">
        <v>223</v>
      </c>
      <c r="E246" s="153" t="s">
        <v>1116</v>
      </c>
      <c r="F246" s="134" t="s">
        <v>224</v>
      </c>
      <c r="G246" s="135" t="s">
        <v>1231</v>
      </c>
      <c r="H246" s="136">
        <v>360</v>
      </c>
      <c r="I246" s="185"/>
      <c r="J246" s="79">
        <f t="shared" si="6"/>
        <v>0</v>
      </c>
      <c r="K246" s="69" t="str">
        <f t="shared" si="7"/>
        <v>C</v>
      </c>
      <c r="L246" s="67" t="s">
        <v>1815</v>
      </c>
    </row>
    <row r="247" spans="1:12" ht="12.75">
      <c r="A247" s="132">
        <v>156</v>
      </c>
      <c r="B247" s="125" t="s">
        <v>201</v>
      </c>
      <c r="C247" s="126" t="s">
        <v>1168</v>
      </c>
      <c r="D247" s="133" t="s">
        <v>225</v>
      </c>
      <c r="E247" s="153" t="s">
        <v>1116</v>
      </c>
      <c r="F247" s="134" t="s">
        <v>226</v>
      </c>
      <c r="G247" s="135" t="s">
        <v>1231</v>
      </c>
      <c r="H247" s="136">
        <v>1050</v>
      </c>
      <c r="I247" s="185"/>
      <c r="J247" s="79">
        <f t="shared" si="6"/>
        <v>0</v>
      </c>
      <c r="K247" s="69" t="str">
        <f t="shared" si="7"/>
        <v>C</v>
      </c>
      <c r="L247" s="67" t="s">
        <v>1815</v>
      </c>
    </row>
    <row r="248" spans="1:12" ht="12.75">
      <c r="A248" s="132">
        <v>157</v>
      </c>
      <c r="B248" s="125" t="s">
        <v>201</v>
      </c>
      <c r="C248" s="126" t="s">
        <v>1168</v>
      </c>
      <c r="D248" s="133" t="s">
        <v>227</v>
      </c>
      <c r="E248" s="153" t="s">
        <v>1116</v>
      </c>
      <c r="F248" s="134" t="s">
        <v>228</v>
      </c>
      <c r="G248" s="135" t="s">
        <v>1231</v>
      </c>
      <c r="H248" s="136">
        <v>360</v>
      </c>
      <c r="I248" s="185"/>
      <c r="J248" s="79">
        <f t="shared" si="6"/>
        <v>0</v>
      </c>
      <c r="K248" s="69" t="str">
        <f t="shared" si="7"/>
        <v>C</v>
      </c>
      <c r="L248" s="67" t="s">
        <v>1815</v>
      </c>
    </row>
    <row r="249" spans="1:12" ht="12.75">
      <c r="A249" s="132">
        <v>158</v>
      </c>
      <c r="B249" s="125" t="s">
        <v>201</v>
      </c>
      <c r="C249" s="126" t="s">
        <v>1168</v>
      </c>
      <c r="D249" s="133" t="s">
        <v>229</v>
      </c>
      <c r="E249" s="153" t="s">
        <v>1116</v>
      </c>
      <c r="F249" s="134" t="s">
        <v>230</v>
      </c>
      <c r="G249" s="135" t="s">
        <v>1275</v>
      </c>
      <c r="H249" s="136">
        <v>210.3</v>
      </c>
      <c r="I249" s="185"/>
      <c r="J249" s="79">
        <f t="shared" si="6"/>
        <v>0</v>
      </c>
      <c r="K249" s="69" t="str">
        <f t="shared" si="7"/>
        <v>C</v>
      </c>
      <c r="L249" s="67" t="s">
        <v>1815</v>
      </c>
    </row>
    <row r="250" spans="1:12" ht="12.75">
      <c r="A250" s="124"/>
      <c r="B250" s="208" t="s">
        <v>231</v>
      </c>
      <c r="C250" s="126"/>
      <c r="D250" s="209"/>
      <c r="E250" s="148" t="s">
        <v>1116</v>
      </c>
      <c r="F250" s="210" t="s">
        <v>232</v>
      </c>
      <c r="G250" s="129"/>
      <c r="H250" s="130"/>
      <c r="I250" s="120"/>
      <c r="J250" s="79">
        <f t="shared" si="6"/>
      </c>
      <c r="K250" s="69">
        <f t="shared" si="7"/>
      </c>
      <c r="L250" s="67" t="s">
        <v>1816</v>
      </c>
    </row>
    <row r="251" spans="1:12" ht="12.75">
      <c r="A251" s="124"/>
      <c r="B251" s="125" t="s">
        <v>233</v>
      </c>
      <c r="C251" s="126"/>
      <c r="D251" s="127"/>
      <c r="E251" s="148" t="s">
        <v>1116</v>
      </c>
      <c r="F251" s="128" t="s">
        <v>234</v>
      </c>
      <c r="G251" s="129"/>
      <c r="H251" s="130"/>
      <c r="I251" s="120"/>
      <c r="J251" s="79">
        <f t="shared" si="6"/>
      </c>
      <c r="K251" s="69">
        <f t="shared" si="7"/>
      </c>
      <c r="L251" s="67" t="s">
        <v>1816</v>
      </c>
    </row>
    <row r="252" spans="1:12" ht="12.75">
      <c r="A252" s="132"/>
      <c r="B252" s="125" t="s">
        <v>233</v>
      </c>
      <c r="C252" s="126" t="s">
        <v>1168</v>
      </c>
      <c r="D252" s="133" t="s">
        <v>1169</v>
      </c>
      <c r="E252" s="153"/>
      <c r="F252" s="134" t="s">
        <v>235</v>
      </c>
      <c r="G252" s="135"/>
      <c r="H252" s="136"/>
      <c r="I252" s="120"/>
      <c r="J252" s="79">
        <f aca="true" t="shared" si="8" ref="J252:J315">+IF(AND(H252="",I252=""),"",ROUND(H252*I252,2))</f>
      </c>
      <c r="K252" s="69">
        <f aca="true" t="shared" si="9" ref="K252:K315">IF(G252&lt;&gt;"","C","")</f>
      </c>
      <c r="L252" s="67" t="s">
        <v>1816</v>
      </c>
    </row>
    <row r="253" spans="1:12" ht="12.75">
      <c r="A253" s="132">
        <v>159</v>
      </c>
      <c r="B253" s="125" t="s">
        <v>233</v>
      </c>
      <c r="C253" s="126" t="s">
        <v>1168</v>
      </c>
      <c r="D253" s="133" t="s">
        <v>1262</v>
      </c>
      <c r="E253" s="153"/>
      <c r="F253" s="134" t="s">
        <v>236</v>
      </c>
      <c r="G253" s="135" t="s">
        <v>1235</v>
      </c>
      <c r="H253" s="136">
        <v>20</v>
      </c>
      <c r="I253" s="185"/>
      <c r="J253" s="79">
        <f t="shared" si="8"/>
        <v>0</v>
      </c>
      <c r="K253" s="69" t="str">
        <f t="shared" si="9"/>
        <v>C</v>
      </c>
      <c r="L253" s="67" t="s">
        <v>1815</v>
      </c>
    </row>
    <row r="254" spans="1:12" ht="12.75">
      <c r="A254" s="132">
        <v>160</v>
      </c>
      <c r="B254" s="125" t="s">
        <v>233</v>
      </c>
      <c r="C254" s="126" t="s">
        <v>1168</v>
      </c>
      <c r="D254" s="133" t="s">
        <v>1195</v>
      </c>
      <c r="E254" s="153"/>
      <c r="F254" s="134" t="s">
        <v>237</v>
      </c>
      <c r="G254" s="135" t="s">
        <v>1235</v>
      </c>
      <c r="H254" s="136">
        <v>50</v>
      </c>
      <c r="I254" s="185"/>
      <c r="J254" s="79">
        <f t="shared" si="8"/>
        <v>0</v>
      </c>
      <c r="K254" s="69" t="str">
        <f t="shared" si="9"/>
        <v>C</v>
      </c>
      <c r="L254" s="67" t="s">
        <v>1815</v>
      </c>
    </row>
    <row r="255" spans="1:12" ht="12.75">
      <c r="A255" s="132">
        <v>161</v>
      </c>
      <c r="B255" s="125" t="s">
        <v>233</v>
      </c>
      <c r="C255" s="126" t="s">
        <v>1168</v>
      </c>
      <c r="D255" s="133" t="s">
        <v>1172</v>
      </c>
      <c r="E255" s="153"/>
      <c r="F255" s="134" t="s">
        <v>238</v>
      </c>
      <c r="G255" s="135" t="s">
        <v>1231</v>
      </c>
      <c r="H255" s="136">
        <v>300</v>
      </c>
      <c r="I255" s="185"/>
      <c r="J255" s="79">
        <f t="shared" si="8"/>
        <v>0</v>
      </c>
      <c r="K255" s="69" t="str">
        <f t="shared" si="9"/>
        <v>C</v>
      </c>
      <c r="L255" s="67" t="s">
        <v>1815</v>
      </c>
    </row>
    <row r="256" spans="1:12" ht="12.75">
      <c r="A256" s="124"/>
      <c r="B256" s="125" t="s">
        <v>239</v>
      </c>
      <c r="C256" s="126"/>
      <c r="D256" s="127"/>
      <c r="E256" s="148" t="s">
        <v>1116</v>
      </c>
      <c r="F256" s="128" t="s">
        <v>240</v>
      </c>
      <c r="G256" s="129"/>
      <c r="H256" s="130"/>
      <c r="I256" s="120"/>
      <c r="J256" s="79">
        <f t="shared" si="8"/>
      </c>
      <c r="K256" s="69">
        <f t="shared" si="9"/>
      </c>
      <c r="L256" s="67" t="s">
        <v>1816</v>
      </c>
    </row>
    <row r="257" spans="1:12" ht="12.75">
      <c r="A257" s="132"/>
      <c r="B257" s="125" t="s">
        <v>239</v>
      </c>
      <c r="C257" s="126" t="s">
        <v>1168</v>
      </c>
      <c r="D257" s="133" t="s">
        <v>1172</v>
      </c>
      <c r="E257" s="153"/>
      <c r="F257" s="134" t="s">
        <v>241</v>
      </c>
      <c r="G257" s="135"/>
      <c r="H257" s="136"/>
      <c r="I257" s="120"/>
      <c r="J257" s="79">
        <f t="shared" si="8"/>
      </c>
      <c r="K257" s="69">
        <f t="shared" si="9"/>
      </c>
      <c r="L257" s="67" t="s">
        <v>1816</v>
      </c>
    </row>
    <row r="258" spans="1:12" ht="12.75">
      <c r="A258" s="132">
        <v>162</v>
      </c>
      <c r="B258" s="125" t="s">
        <v>239</v>
      </c>
      <c r="C258" s="126" t="s">
        <v>1168</v>
      </c>
      <c r="D258" s="133" t="s">
        <v>1198</v>
      </c>
      <c r="E258" s="153"/>
      <c r="F258" s="134" t="s">
        <v>242</v>
      </c>
      <c r="G258" s="135" t="s">
        <v>1294</v>
      </c>
      <c r="H258" s="136">
        <v>20</v>
      </c>
      <c r="I258" s="185"/>
      <c r="J258" s="79">
        <f t="shared" si="8"/>
        <v>0</v>
      </c>
      <c r="K258" s="69" t="str">
        <f t="shared" si="9"/>
        <v>C</v>
      </c>
      <c r="L258" s="67" t="s">
        <v>1815</v>
      </c>
    </row>
    <row r="259" spans="1:12" ht="12.75">
      <c r="A259" s="132">
        <v>163</v>
      </c>
      <c r="B259" s="125" t="s">
        <v>239</v>
      </c>
      <c r="C259" s="126" t="s">
        <v>1168</v>
      </c>
      <c r="D259" s="133" t="s">
        <v>87</v>
      </c>
      <c r="E259" s="153"/>
      <c r="F259" s="134" t="s">
        <v>243</v>
      </c>
      <c r="G259" s="135" t="s">
        <v>1294</v>
      </c>
      <c r="H259" s="136">
        <v>20</v>
      </c>
      <c r="I259" s="185"/>
      <c r="J259" s="79">
        <f t="shared" si="8"/>
        <v>0</v>
      </c>
      <c r="K259" s="69" t="str">
        <f t="shared" si="9"/>
        <v>C</v>
      </c>
      <c r="L259" s="67" t="s">
        <v>1815</v>
      </c>
    </row>
    <row r="260" spans="1:12" ht="12.75">
      <c r="A260" s="132">
        <v>164</v>
      </c>
      <c r="B260" s="125" t="s">
        <v>239</v>
      </c>
      <c r="C260" s="126" t="s">
        <v>1168</v>
      </c>
      <c r="D260" s="133" t="s">
        <v>1174</v>
      </c>
      <c r="E260" s="153" t="s">
        <v>1116</v>
      </c>
      <c r="F260" s="134" t="s">
        <v>244</v>
      </c>
      <c r="G260" s="135" t="s">
        <v>1314</v>
      </c>
      <c r="H260" s="136">
        <v>5</v>
      </c>
      <c r="I260" s="185"/>
      <c r="J260" s="79">
        <f t="shared" si="8"/>
        <v>0</v>
      </c>
      <c r="K260" s="69" t="str">
        <f t="shared" si="9"/>
        <v>C</v>
      </c>
      <c r="L260" s="67" t="s">
        <v>1815</v>
      </c>
    </row>
    <row r="261" spans="1:12" ht="12.75">
      <c r="A261" s="124"/>
      <c r="B261" s="125" t="s">
        <v>245</v>
      </c>
      <c r="C261" s="126"/>
      <c r="D261" s="127"/>
      <c r="E261" s="148"/>
      <c r="F261" s="128" t="s">
        <v>246</v>
      </c>
      <c r="G261" s="129"/>
      <c r="H261" s="130"/>
      <c r="I261" s="120"/>
      <c r="J261" s="79">
        <f t="shared" si="8"/>
      </c>
      <c r="K261" s="69">
        <f t="shared" si="9"/>
      </c>
      <c r="L261" s="67" t="s">
        <v>1816</v>
      </c>
    </row>
    <row r="262" spans="1:12" ht="12.75">
      <c r="A262" s="132"/>
      <c r="B262" s="125" t="s">
        <v>245</v>
      </c>
      <c r="C262" s="126" t="s">
        <v>1168</v>
      </c>
      <c r="D262" s="133" t="s">
        <v>1169</v>
      </c>
      <c r="E262" s="153"/>
      <c r="F262" s="134" t="s">
        <v>247</v>
      </c>
      <c r="G262" s="135"/>
      <c r="H262" s="136"/>
      <c r="I262" s="120"/>
      <c r="J262" s="79">
        <f t="shared" si="8"/>
      </c>
      <c r="K262" s="69">
        <f t="shared" si="9"/>
      </c>
      <c r="L262" s="67" t="s">
        <v>1816</v>
      </c>
    </row>
    <row r="263" spans="1:12" ht="12.75">
      <c r="A263" s="132">
        <v>165</v>
      </c>
      <c r="B263" s="125" t="s">
        <v>245</v>
      </c>
      <c r="C263" s="126" t="s">
        <v>1168</v>
      </c>
      <c r="D263" s="133" t="s">
        <v>1262</v>
      </c>
      <c r="E263" s="153"/>
      <c r="F263" s="134" t="s">
        <v>248</v>
      </c>
      <c r="G263" s="135" t="s">
        <v>1223</v>
      </c>
      <c r="H263" s="136">
        <v>4</v>
      </c>
      <c r="I263" s="185"/>
      <c r="J263" s="79">
        <f t="shared" si="8"/>
        <v>0</v>
      </c>
      <c r="K263" s="69" t="str">
        <f t="shared" si="9"/>
        <v>C</v>
      </c>
      <c r="L263" s="67" t="s">
        <v>1815</v>
      </c>
    </row>
    <row r="264" spans="1:12" ht="12.75">
      <c r="A264" s="132"/>
      <c r="B264" s="125" t="s">
        <v>245</v>
      </c>
      <c r="C264" s="126" t="s">
        <v>1168</v>
      </c>
      <c r="D264" s="133" t="s">
        <v>1172</v>
      </c>
      <c r="E264" s="153"/>
      <c r="F264" s="134" t="s">
        <v>249</v>
      </c>
      <c r="G264" s="135"/>
      <c r="H264" s="136"/>
      <c r="I264" s="185"/>
      <c r="J264" s="79">
        <f t="shared" si="8"/>
      </c>
      <c r="K264" s="69">
        <f t="shared" si="9"/>
      </c>
      <c r="L264" s="67" t="s">
        <v>1816</v>
      </c>
    </row>
    <row r="265" spans="1:12" ht="12.75">
      <c r="A265" s="132">
        <v>166</v>
      </c>
      <c r="B265" s="125" t="s">
        <v>245</v>
      </c>
      <c r="C265" s="126" t="s">
        <v>1168</v>
      </c>
      <c r="D265" s="133" t="s">
        <v>1198</v>
      </c>
      <c r="E265" s="153"/>
      <c r="F265" s="134" t="s">
        <v>250</v>
      </c>
      <c r="G265" s="135" t="s">
        <v>1223</v>
      </c>
      <c r="H265" s="136">
        <v>3</v>
      </c>
      <c r="I265" s="185"/>
      <c r="J265" s="79">
        <f t="shared" si="8"/>
        <v>0</v>
      </c>
      <c r="K265" s="69" t="str">
        <f t="shared" si="9"/>
        <v>C</v>
      </c>
      <c r="L265" s="67" t="s">
        <v>1815</v>
      </c>
    </row>
    <row r="266" spans="1:12" ht="12.75">
      <c r="A266" s="132"/>
      <c r="B266" s="125" t="s">
        <v>245</v>
      </c>
      <c r="C266" s="126" t="s">
        <v>1168</v>
      </c>
      <c r="D266" s="133" t="s">
        <v>1174</v>
      </c>
      <c r="E266" s="153"/>
      <c r="F266" s="134" t="s">
        <v>251</v>
      </c>
      <c r="G266" s="135"/>
      <c r="H266" s="136"/>
      <c r="I266" s="185"/>
      <c r="J266" s="79">
        <f t="shared" si="8"/>
      </c>
      <c r="K266" s="69">
        <f t="shared" si="9"/>
      </c>
      <c r="L266" s="67" t="s">
        <v>1816</v>
      </c>
    </row>
    <row r="267" spans="1:12" ht="12.75">
      <c r="A267" s="132">
        <v>167</v>
      </c>
      <c r="B267" s="125" t="s">
        <v>245</v>
      </c>
      <c r="C267" s="126" t="s">
        <v>1168</v>
      </c>
      <c r="D267" s="133" t="s">
        <v>252</v>
      </c>
      <c r="E267" s="153"/>
      <c r="F267" s="134" t="s">
        <v>253</v>
      </c>
      <c r="G267" s="135" t="s">
        <v>1223</v>
      </c>
      <c r="H267" s="136">
        <v>4</v>
      </c>
      <c r="I267" s="185"/>
      <c r="J267" s="79">
        <f t="shared" si="8"/>
        <v>0</v>
      </c>
      <c r="K267" s="69" t="str">
        <f t="shared" si="9"/>
        <v>C</v>
      </c>
      <c r="L267" s="67" t="s">
        <v>1815</v>
      </c>
    </row>
    <row r="268" spans="1:12" ht="12.75">
      <c r="A268" s="132">
        <v>168</v>
      </c>
      <c r="B268" s="125" t="s">
        <v>245</v>
      </c>
      <c r="C268" s="126" t="s">
        <v>1168</v>
      </c>
      <c r="D268" s="133" t="s">
        <v>1176</v>
      </c>
      <c r="E268" s="153"/>
      <c r="F268" s="134" t="s">
        <v>254</v>
      </c>
      <c r="G268" s="135" t="s">
        <v>1314</v>
      </c>
      <c r="H268" s="136">
        <v>2</v>
      </c>
      <c r="I268" s="185"/>
      <c r="J268" s="79">
        <f t="shared" si="8"/>
        <v>0</v>
      </c>
      <c r="K268" s="69" t="str">
        <f t="shared" si="9"/>
        <v>C</v>
      </c>
      <c r="L268" s="67" t="s">
        <v>1815</v>
      </c>
    </row>
    <row r="269" spans="1:12" ht="12.75">
      <c r="A269" s="132">
        <v>169</v>
      </c>
      <c r="B269" s="125" t="s">
        <v>245</v>
      </c>
      <c r="C269" s="126" t="s">
        <v>1168</v>
      </c>
      <c r="D269" s="133" t="s">
        <v>1211</v>
      </c>
      <c r="E269" s="153"/>
      <c r="F269" s="134" t="s">
        <v>255</v>
      </c>
      <c r="G269" s="135" t="s">
        <v>1314</v>
      </c>
      <c r="H269" s="136">
        <v>2</v>
      </c>
      <c r="I269" s="185"/>
      <c r="J269" s="79">
        <f t="shared" si="8"/>
        <v>0</v>
      </c>
      <c r="K269" s="69" t="str">
        <f t="shared" si="9"/>
        <v>C</v>
      </c>
      <c r="L269" s="67" t="s">
        <v>1815</v>
      </c>
    </row>
    <row r="270" spans="1:12" ht="12.75">
      <c r="A270" s="132">
        <v>170</v>
      </c>
      <c r="B270" s="125" t="s">
        <v>245</v>
      </c>
      <c r="C270" s="126" t="s">
        <v>1168</v>
      </c>
      <c r="D270" s="133" t="s">
        <v>1203</v>
      </c>
      <c r="E270" s="153"/>
      <c r="F270" s="134" t="s">
        <v>256</v>
      </c>
      <c r="G270" s="135" t="s">
        <v>1314</v>
      </c>
      <c r="H270" s="136">
        <v>1</v>
      </c>
      <c r="I270" s="185"/>
      <c r="J270" s="79">
        <f t="shared" si="8"/>
        <v>0</v>
      </c>
      <c r="K270" s="69" t="str">
        <f t="shared" si="9"/>
        <v>C</v>
      </c>
      <c r="L270" s="67" t="s">
        <v>1815</v>
      </c>
    </row>
    <row r="271" spans="1:12" ht="12.75">
      <c r="A271" s="132">
        <v>171</v>
      </c>
      <c r="B271" s="125" t="s">
        <v>245</v>
      </c>
      <c r="C271" s="126" t="s">
        <v>1168</v>
      </c>
      <c r="D271" s="133" t="s">
        <v>1236</v>
      </c>
      <c r="E271" s="153"/>
      <c r="F271" s="134" t="s">
        <v>257</v>
      </c>
      <c r="G271" s="135" t="s">
        <v>1314</v>
      </c>
      <c r="H271" s="136">
        <v>1</v>
      </c>
      <c r="I271" s="185"/>
      <c r="J271" s="79">
        <f t="shared" si="8"/>
        <v>0</v>
      </c>
      <c r="K271" s="69" t="str">
        <f t="shared" si="9"/>
        <v>C</v>
      </c>
      <c r="L271" s="67" t="s">
        <v>1815</v>
      </c>
    </row>
    <row r="272" spans="1:12" ht="12.75">
      <c r="A272" s="211"/>
      <c r="B272" s="119"/>
      <c r="C272" s="212"/>
      <c r="D272" s="119"/>
      <c r="E272" s="213"/>
      <c r="F272" s="134"/>
      <c r="G272" s="135"/>
      <c r="H272" s="136"/>
      <c r="I272" s="115"/>
      <c r="J272" s="79">
        <f t="shared" si="8"/>
      </c>
      <c r="K272" s="69">
        <f t="shared" si="9"/>
      </c>
      <c r="L272" s="67" t="s">
        <v>1816</v>
      </c>
    </row>
    <row r="273" spans="1:12" ht="12.75">
      <c r="A273" s="137"/>
      <c r="B273" s="138"/>
      <c r="C273" s="214"/>
      <c r="D273" s="137"/>
      <c r="E273" s="215"/>
      <c r="F273" s="158" t="s">
        <v>258</v>
      </c>
      <c r="G273" s="159"/>
      <c r="H273" s="160"/>
      <c r="I273" s="191"/>
      <c r="J273" s="80">
        <f>SUM(J19:J272)</f>
        <v>0</v>
      </c>
      <c r="K273" s="76">
        <f t="shared" si="9"/>
      </c>
      <c r="L273" s="67" t="s">
        <v>1815</v>
      </c>
    </row>
    <row r="274" spans="1:12" ht="12.75">
      <c r="A274" s="142"/>
      <c r="B274" s="143"/>
      <c r="C274" s="216"/>
      <c r="D274" s="144"/>
      <c r="E274" s="217"/>
      <c r="F274" s="206"/>
      <c r="G274" s="144"/>
      <c r="H274" s="207"/>
      <c r="I274" s="196"/>
      <c r="J274" s="79">
        <f t="shared" si="8"/>
      </c>
      <c r="K274" s="69">
        <f t="shared" si="9"/>
      </c>
      <c r="L274" s="67" t="s">
        <v>1816</v>
      </c>
    </row>
    <row r="275" spans="1:12" ht="12.75">
      <c r="A275" s="124"/>
      <c r="B275" s="125" t="s">
        <v>259</v>
      </c>
      <c r="C275" s="126"/>
      <c r="D275" s="127"/>
      <c r="E275" s="148" t="s">
        <v>1116</v>
      </c>
      <c r="F275" s="128" t="s">
        <v>1923</v>
      </c>
      <c r="G275" s="129"/>
      <c r="H275" s="130"/>
      <c r="I275" s="115"/>
      <c r="J275" s="79">
        <f t="shared" si="8"/>
      </c>
      <c r="K275" s="69">
        <f t="shared" si="9"/>
      </c>
      <c r="L275" s="67" t="s">
        <v>1816</v>
      </c>
    </row>
    <row r="276" spans="1:12" ht="12.75">
      <c r="A276" s="124"/>
      <c r="B276" s="125" t="s">
        <v>260</v>
      </c>
      <c r="C276" s="126"/>
      <c r="D276" s="127"/>
      <c r="E276" s="148" t="s">
        <v>1116</v>
      </c>
      <c r="F276" s="128" t="s">
        <v>261</v>
      </c>
      <c r="G276" s="129"/>
      <c r="H276" s="130"/>
      <c r="I276" s="115"/>
      <c r="J276" s="79">
        <f t="shared" si="8"/>
      </c>
      <c r="K276" s="69">
        <f t="shared" si="9"/>
      </c>
      <c r="L276" s="67" t="s">
        <v>1816</v>
      </c>
    </row>
    <row r="277" spans="1:12" ht="12.75">
      <c r="A277" s="124"/>
      <c r="B277" s="125" t="s">
        <v>262</v>
      </c>
      <c r="C277" s="126"/>
      <c r="D277" s="127"/>
      <c r="E277" s="148" t="s">
        <v>1116</v>
      </c>
      <c r="F277" s="128" t="s">
        <v>263</v>
      </c>
      <c r="G277" s="129"/>
      <c r="H277" s="130"/>
      <c r="I277" s="115"/>
      <c r="J277" s="79">
        <f t="shared" si="8"/>
      </c>
      <c r="K277" s="69">
        <f t="shared" si="9"/>
      </c>
      <c r="L277" s="67" t="s">
        <v>1816</v>
      </c>
    </row>
    <row r="278" spans="1:12" ht="12.75">
      <c r="A278" s="132"/>
      <c r="B278" s="125" t="s">
        <v>262</v>
      </c>
      <c r="C278" s="126" t="s">
        <v>1168</v>
      </c>
      <c r="D278" s="133" t="s">
        <v>1169</v>
      </c>
      <c r="E278" s="153"/>
      <c r="F278" s="134" t="s">
        <v>264</v>
      </c>
      <c r="G278" s="135"/>
      <c r="H278" s="136"/>
      <c r="I278" s="115"/>
      <c r="J278" s="79">
        <f t="shared" si="8"/>
      </c>
      <c r="K278" s="69">
        <f t="shared" si="9"/>
      </c>
      <c r="L278" s="67" t="s">
        <v>1816</v>
      </c>
    </row>
    <row r="279" spans="1:12" ht="12.75">
      <c r="A279" s="132">
        <v>172</v>
      </c>
      <c r="B279" s="125" t="s">
        <v>262</v>
      </c>
      <c r="C279" s="126" t="s">
        <v>1168</v>
      </c>
      <c r="D279" s="133" t="s">
        <v>1195</v>
      </c>
      <c r="E279" s="153" t="s">
        <v>1116</v>
      </c>
      <c r="F279" s="134" t="s">
        <v>265</v>
      </c>
      <c r="G279" s="135" t="s">
        <v>1213</v>
      </c>
      <c r="H279" s="136">
        <v>15000</v>
      </c>
      <c r="I279" s="185"/>
      <c r="J279" s="79">
        <f t="shared" si="8"/>
        <v>0</v>
      </c>
      <c r="K279" s="69" t="str">
        <f t="shared" si="9"/>
        <v>C</v>
      </c>
      <c r="L279" s="67" t="s">
        <v>1820</v>
      </c>
    </row>
    <row r="280" spans="1:12" ht="12.75">
      <c r="A280" s="132"/>
      <c r="B280" s="125" t="s">
        <v>262</v>
      </c>
      <c r="C280" s="126" t="s">
        <v>1168</v>
      </c>
      <c r="D280" s="133" t="s">
        <v>1176</v>
      </c>
      <c r="E280" s="153" t="s">
        <v>1116</v>
      </c>
      <c r="F280" s="134" t="s">
        <v>266</v>
      </c>
      <c r="G280" s="135"/>
      <c r="H280" s="136"/>
      <c r="I280" s="185"/>
      <c r="J280" s="79">
        <f t="shared" si="8"/>
      </c>
      <c r="K280" s="69">
        <f t="shared" si="9"/>
      </c>
      <c r="L280" s="67" t="s">
        <v>1816</v>
      </c>
    </row>
    <row r="281" spans="1:12" ht="12.75">
      <c r="A281" s="132">
        <v>173</v>
      </c>
      <c r="B281" s="125" t="s">
        <v>262</v>
      </c>
      <c r="C281" s="126" t="s">
        <v>1168</v>
      </c>
      <c r="D281" s="133" t="s">
        <v>1265</v>
      </c>
      <c r="E281" s="153" t="s">
        <v>1116</v>
      </c>
      <c r="F281" s="134" t="s">
        <v>267</v>
      </c>
      <c r="G281" s="135" t="s">
        <v>1213</v>
      </c>
      <c r="H281" s="136">
        <v>26294.12</v>
      </c>
      <c r="I281" s="185"/>
      <c r="J281" s="79">
        <f t="shared" si="8"/>
        <v>0</v>
      </c>
      <c r="K281" s="69" t="str">
        <f t="shared" si="9"/>
        <v>C</v>
      </c>
      <c r="L281" s="67" t="s">
        <v>1820</v>
      </c>
    </row>
    <row r="282" spans="1:12" ht="12.75">
      <c r="A282" s="132">
        <v>174</v>
      </c>
      <c r="B282" s="125" t="s">
        <v>262</v>
      </c>
      <c r="C282" s="126" t="s">
        <v>1168</v>
      </c>
      <c r="D282" s="133" t="s">
        <v>1246</v>
      </c>
      <c r="E282" s="153" t="s">
        <v>1116</v>
      </c>
      <c r="F282" s="134" t="s">
        <v>268</v>
      </c>
      <c r="G282" s="135" t="s">
        <v>1213</v>
      </c>
      <c r="H282" s="136">
        <v>10502.53</v>
      </c>
      <c r="I282" s="185"/>
      <c r="J282" s="79">
        <f t="shared" si="8"/>
        <v>0</v>
      </c>
      <c r="K282" s="69" t="str">
        <f t="shared" si="9"/>
        <v>C</v>
      </c>
      <c r="L282" s="67" t="s">
        <v>1820</v>
      </c>
    </row>
    <row r="283" spans="1:12" ht="12.75">
      <c r="A283" s="124"/>
      <c r="B283" s="125" t="s">
        <v>269</v>
      </c>
      <c r="C283" s="126"/>
      <c r="D283" s="127"/>
      <c r="E283" s="148" t="s">
        <v>1116</v>
      </c>
      <c r="F283" s="128" t="s">
        <v>270</v>
      </c>
      <c r="G283" s="129"/>
      <c r="H283" s="130"/>
      <c r="I283" s="120"/>
      <c r="J283" s="79">
        <f t="shared" si="8"/>
      </c>
      <c r="K283" s="69">
        <f t="shared" si="9"/>
      </c>
      <c r="L283" s="67" t="s">
        <v>1816</v>
      </c>
    </row>
    <row r="284" spans="1:12" ht="12.75">
      <c r="A284" s="124"/>
      <c r="B284" s="125" t="s">
        <v>271</v>
      </c>
      <c r="C284" s="126"/>
      <c r="D284" s="127"/>
      <c r="E284" s="148"/>
      <c r="F284" s="128" t="s">
        <v>272</v>
      </c>
      <c r="G284" s="129"/>
      <c r="H284" s="130"/>
      <c r="I284" s="120"/>
      <c r="J284" s="79">
        <f t="shared" si="8"/>
      </c>
      <c r="K284" s="69">
        <f t="shared" si="9"/>
      </c>
      <c r="L284" s="67" t="s">
        <v>1816</v>
      </c>
    </row>
    <row r="285" spans="1:12" ht="12.75">
      <c r="A285" s="132"/>
      <c r="B285" s="125" t="s">
        <v>271</v>
      </c>
      <c r="C285" s="126" t="s">
        <v>1168</v>
      </c>
      <c r="D285" s="133" t="s">
        <v>1172</v>
      </c>
      <c r="E285" s="157"/>
      <c r="F285" s="134" t="s">
        <v>273</v>
      </c>
      <c r="G285" s="135"/>
      <c r="H285" s="136"/>
      <c r="I285" s="120"/>
      <c r="J285" s="79">
        <f t="shared" si="8"/>
      </c>
      <c r="K285" s="69">
        <f t="shared" si="9"/>
      </c>
      <c r="L285" s="67" t="s">
        <v>1816</v>
      </c>
    </row>
    <row r="286" spans="1:12" ht="12.75">
      <c r="A286" s="132">
        <v>175</v>
      </c>
      <c r="B286" s="125" t="s">
        <v>271</v>
      </c>
      <c r="C286" s="126" t="s">
        <v>1168</v>
      </c>
      <c r="D286" s="133" t="s">
        <v>191</v>
      </c>
      <c r="E286" s="153" t="s">
        <v>1116</v>
      </c>
      <c r="F286" s="134" t="s">
        <v>274</v>
      </c>
      <c r="G286" s="135" t="s">
        <v>1213</v>
      </c>
      <c r="H286" s="136">
        <v>3363.3</v>
      </c>
      <c r="I286" s="185"/>
      <c r="J286" s="79">
        <f t="shared" si="8"/>
        <v>0</v>
      </c>
      <c r="K286" s="69" t="str">
        <f t="shared" si="9"/>
        <v>C</v>
      </c>
      <c r="L286" s="67" t="s">
        <v>1820</v>
      </c>
    </row>
    <row r="287" spans="1:12" ht="12.75">
      <c r="A287" s="124"/>
      <c r="B287" s="125" t="s">
        <v>275</v>
      </c>
      <c r="C287" s="126"/>
      <c r="D287" s="127"/>
      <c r="E287" s="148" t="s">
        <v>1116</v>
      </c>
      <c r="F287" s="128" t="s">
        <v>276</v>
      </c>
      <c r="G287" s="129"/>
      <c r="H287" s="130"/>
      <c r="I287" s="120"/>
      <c r="J287" s="79">
        <f t="shared" si="8"/>
      </c>
      <c r="K287" s="69">
        <f t="shared" si="9"/>
      </c>
      <c r="L287" s="67" t="s">
        <v>1816</v>
      </c>
    </row>
    <row r="288" spans="1:12" ht="12.75">
      <c r="A288" s="124"/>
      <c r="B288" s="125" t="s">
        <v>277</v>
      </c>
      <c r="C288" s="126"/>
      <c r="D288" s="127"/>
      <c r="E288" s="148"/>
      <c r="F288" s="128" t="s">
        <v>278</v>
      </c>
      <c r="G288" s="129"/>
      <c r="H288" s="130"/>
      <c r="I288" s="120"/>
      <c r="J288" s="79">
        <f t="shared" si="8"/>
      </c>
      <c r="K288" s="69">
        <f t="shared" si="9"/>
      </c>
      <c r="L288" s="67" t="s">
        <v>1816</v>
      </c>
    </row>
    <row r="289" spans="1:12" ht="12.75">
      <c r="A289" s="132"/>
      <c r="B289" s="125" t="s">
        <v>277</v>
      </c>
      <c r="C289" s="126" t="s">
        <v>1168</v>
      </c>
      <c r="D289" s="133" t="s">
        <v>1169</v>
      </c>
      <c r="E289" s="153" t="s">
        <v>1116</v>
      </c>
      <c r="F289" s="134" t="s">
        <v>279</v>
      </c>
      <c r="G289" s="135"/>
      <c r="H289" s="136"/>
      <c r="I289" s="120"/>
      <c r="J289" s="79">
        <f t="shared" si="8"/>
      </c>
      <c r="K289" s="69">
        <f t="shared" si="9"/>
      </c>
      <c r="L289" s="67" t="s">
        <v>1816</v>
      </c>
    </row>
    <row r="290" spans="1:12" ht="12.75">
      <c r="A290" s="132">
        <v>176</v>
      </c>
      <c r="B290" s="125" t="s">
        <v>277</v>
      </c>
      <c r="C290" s="126" t="s">
        <v>1168</v>
      </c>
      <c r="D290" s="133" t="s">
        <v>1262</v>
      </c>
      <c r="E290" s="153" t="s">
        <v>1116</v>
      </c>
      <c r="F290" s="134" t="s">
        <v>280</v>
      </c>
      <c r="G290" s="135" t="s">
        <v>1275</v>
      </c>
      <c r="H290" s="136">
        <v>149.3</v>
      </c>
      <c r="I290" s="185"/>
      <c r="J290" s="79">
        <f t="shared" si="8"/>
        <v>0</v>
      </c>
      <c r="K290" s="69" t="str">
        <f t="shared" si="9"/>
        <v>C</v>
      </c>
      <c r="L290" s="67" t="s">
        <v>1820</v>
      </c>
    </row>
    <row r="291" spans="1:12" ht="12.75">
      <c r="A291" s="132"/>
      <c r="B291" s="125" t="s">
        <v>277</v>
      </c>
      <c r="C291" s="126" t="s">
        <v>1168</v>
      </c>
      <c r="D291" s="133" t="s">
        <v>1172</v>
      </c>
      <c r="E291" s="153" t="s">
        <v>1116</v>
      </c>
      <c r="F291" s="134" t="s">
        <v>281</v>
      </c>
      <c r="G291" s="135"/>
      <c r="H291" s="136"/>
      <c r="I291" s="185"/>
      <c r="J291" s="79">
        <f t="shared" si="8"/>
      </c>
      <c r="K291" s="69">
        <f t="shared" si="9"/>
      </c>
      <c r="L291" s="67" t="s">
        <v>1816</v>
      </c>
    </row>
    <row r="292" spans="1:12" ht="12.75">
      <c r="A292" s="132">
        <v>177</v>
      </c>
      <c r="B292" s="125" t="s">
        <v>277</v>
      </c>
      <c r="C292" s="126" t="s">
        <v>1168</v>
      </c>
      <c r="D292" s="133" t="s">
        <v>1198</v>
      </c>
      <c r="E292" s="153" t="s">
        <v>1116</v>
      </c>
      <c r="F292" s="134" t="s">
        <v>282</v>
      </c>
      <c r="G292" s="135" t="s">
        <v>1275</v>
      </c>
      <c r="H292" s="136">
        <v>16.6</v>
      </c>
      <c r="I292" s="185"/>
      <c r="J292" s="79">
        <f t="shared" si="8"/>
        <v>0</v>
      </c>
      <c r="K292" s="69" t="str">
        <f t="shared" si="9"/>
        <v>C</v>
      </c>
      <c r="L292" s="67" t="s">
        <v>1820</v>
      </c>
    </row>
    <row r="293" spans="1:12" ht="12.75">
      <c r="A293" s="124"/>
      <c r="B293" s="125" t="s">
        <v>283</v>
      </c>
      <c r="C293" s="126"/>
      <c r="D293" s="127"/>
      <c r="E293" s="148"/>
      <c r="F293" s="128" t="s">
        <v>284</v>
      </c>
      <c r="G293" s="129"/>
      <c r="H293" s="130"/>
      <c r="I293" s="120"/>
      <c r="J293" s="79">
        <f t="shared" si="8"/>
      </c>
      <c r="K293" s="69">
        <f t="shared" si="9"/>
      </c>
      <c r="L293" s="67" t="s">
        <v>1816</v>
      </c>
    </row>
    <row r="294" spans="1:12" ht="12.75">
      <c r="A294" s="132"/>
      <c r="B294" s="125" t="s">
        <v>283</v>
      </c>
      <c r="C294" s="126" t="s">
        <v>1168</v>
      </c>
      <c r="D294" s="133" t="s">
        <v>1169</v>
      </c>
      <c r="E294" s="153" t="s">
        <v>1116</v>
      </c>
      <c r="F294" s="134" t="s">
        <v>285</v>
      </c>
      <c r="G294" s="135"/>
      <c r="H294" s="136"/>
      <c r="I294" s="120"/>
      <c r="J294" s="79">
        <f t="shared" si="8"/>
      </c>
      <c r="K294" s="69">
        <f t="shared" si="9"/>
      </c>
      <c r="L294" s="67" t="s">
        <v>1816</v>
      </c>
    </row>
    <row r="295" spans="1:12" ht="12.75">
      <c r="A295" s="132">
        <v>178</v>
      </c>
      <c r="B295" s="125" t="s">
        <v>283</v>
      </c>
      <c r="C295" s="126" t="s">
        <v>1168</v>
      </c>
      <c r="D295" s="133" t="s">
        <v>1262</v>
      </c>
      <c r="E295" s="153" t="s">
        <v>1116</v>
      </c>
      <c r="F295" s="134" t="s">
        <v>286</v>
      </c>
      <c r="G295" s="135" t="s">
        <v>1213</v>
      </c>
      <c r="H295" s="136">
        <v>3584</v>
      </c>
      <c r="I295" s="185"/>
      <c r="J295" s="79">
        <f t="shared" si="8"/>
        <v>0</v>
      </c>
      <c r="K295" s="69" t="str">
        <f t="shared" si="9"/>
        <v>C</v>
      </c>
      <c r="L295" s="67" t="s">
        <v>1820</v>
      </c>
    </row>
    <row r="296" spans="1:12" ht="12.75">
      <c r="A296" s="132">
        <v>179</v>
      </c>
      <c r="B296" s="125" t="s">
        <v>283</v>
      </c>
      <c r="C296" s="126" t="s">
        <v>1168</v>
      </c>
      <c r="D296" s="133" t="s">
        <v>1174</v>
      </c>
      <c r="E296" s="153" t="s">
        <v>1116</v>
      </c>
      <c r="F296" s="134" t="s">
        <v>287</v>
      </c>
      <c r="G296" s="135" t="s">
        <v>1275</v>
      </c>
      <c r="H296" s="136">
        <v>31.1</v>
      </c>
      <c r="I296" s="185"/>
      <c r="J296" s="79">
        <f t="shared" si="8"/>
        <v>0</v>
      </c>
      <c r="K296" s="69" t="str">
        <f t="shared" si="9"/>
        <v>C</v>
      </c>
      <c r="L296" s="67" t="s">
        <v>1820</v>
      </c>
    </row>
    <row r="297" spans="1:12" ht="12.75">
      <c r="A297" s="132">
        <v>180</v>
      </c>
      <c r="B297" s="125" t="s">
        <v>283</v>
      </c>
      <c r="C297" s="126" t="s">
        <v>1168</v>
      </c>
      <c r="D297" s="133" t="s">
        <v>1176</v>
      </c>
      <c r="E297" s="153" t="s">
        <v>1116</v>
      </c>
      <c r="F297" s="134" t="s">
        <v>288</v>
      </c>
      <c r="G297" s="135" t="s">
        <v>1275</v>
      </c>
      <c r="H297" s="136">
        <v>16.6</v>
      </c>
      <c r="I297" s="185"/>
      <c r="J297" s="79">
        <f t="shared" si="8"/>
        <v>0</v>
      </c>
      <c r="K297" s="69" t="str">
        <f t="shared" si="9"/>
        <v>C</v>
      </c>
      <c r="L297" s="67" t="s">
        <v>1820</v>
      </c>
    </row>
    <row r="298" spans="1:12" ht="12.75">
      <c r="A298" s="132">
        <v>181</v>
      </c>
      <c r="B298" s="125" t="s">
        <v>283</v>
      </c>
      <c r="C298" s="126" t="s">
        <v>1168</v>
      </c>
      <c r="D298" s="133" t="s">
        <v>1211</v>
      </c>
      <c r="E298" s="153" t="s">
        <v>1116</v>
      </c>
      <c r="F298" s="134" t="s">
        <v>289</v>
      </c>
      <c r="G298" s="135" t="s">
        <v>1275</v>
      </c>
      <c r="H298" s="136">
        <v>4</v>
      </c>
      <c r="I298" s="185"/>
      <c r="J298" s="79">
        <f t="shared" si="8"/>
        <v>0</v>
      </c>
      <c r="K298" s="69" t="str">
        <f t="shared" si="9"/>
        <v>C</v>
      </c>
      <c r="L298" s="67" t="s">
        <v>1820</v>
      </c>
    </row>
    <row r="299" spans="1:12" ht="12.75">
      <c r="A299" s="124"/>
      <c r="B299" s="125" t="s">
        <v>290</v>
      </c>
      <c r="C299" s="126"/>
      <c r="D299" s="127"/>
      <c r="E299" s="148" t="s">
        <v>1116</v>
      </c>
      <c r="F299" s="128" t="s">
        <v>291</v>
      </c>
      <c r="G299" s="129"/>
      <c r="H299" s="130"/>
      <c r="I299" s="120"/>
      <c r="J299" s="79">
        <f t="shared" si="8"/>
      </c>
      <c r="K299" s="69">
        <f t="shared" si="9"/>
      </c>
      <c r="L299" s="67" t="s">
        <v>1816</v>
      </c>
    </row>
    <row r="300" spans="1:12" ht="12.75">
      <c r="A300" s="132">
        <v>182</v>
      </c>
      <c r="B300" s="125" t="s">
        <v>290</v>
      </c>
      <c r="C300" s="126" t="s">
        <v>1168</v>
      </c>
      <c r="D300" s="133" t="s">
        <v>1169</v>
      </c>
      <c r="E300" s="153" t="s">
        <v>1116</v>
      </c>
      <c r="F300" s="134" t="s">
        <v>292</v>
      </c>
      <c r="G300" s="135" t="s">
        <v>1275</v>
      </c>
      <c r="H300" s="136">
        <v>25.5</v>
      </c>
      <c r="I300" s="185"/>
      <c r="J300" s="79">
        <f t="shared" si="8"/>
        <v>0</v>
      </c>
      <c r="K300" s="69" t="str">
        <f t="shared" si="9"/>
        <v>C</v>
      </c>
      <c r="L300" s="67" t="s">
        <v>1820</v>
      </c>
    </row>
    <row r="301" spans="1:12" ht="12.75">
      <c r="A301" s="132">
        <v>183</v>
      </c>
      <c r="B301" s="125" t="s">
        <v>290</v>
      </c>
      <c r="C301" s="126" t="s">
        <v>1168</v>
      </c>
      <c r="D301" s="133" t="s">
        <v>1172</v>
      </c>
      <c r="E301" s="153" t="s">
        <v>1116</v>
      </c>
      <c r="F301" s="134" t="s">
        <v>293</v>
      </c>
      <c r="G301" s="135" t="s">
        <v>1314</v>
      </c>
      <c r="H301" s="136">
        <v>9</v>
      </c>
      <c r="I301" s="185"/>
      <c r="J301" s="79">
        <f t="shared" si="8"/>
        <v>0</v>
      </c>
      <c r="K301" s="69" t="str">
        <f t="shared" si="9"/>
        <v>C</v>
      </c>
      <c r="L301" s="67" t="s">
        <v>1820</v>
      </c>
    </row>
    <row r="302" spans="1:12" ht="12.75">
      <c r="A302" s="124"/>
      <c r="B302" s="125" t="s">
        <v>294</v>
      </c>
      <c r="C302" s="126"/>
      <c r="D302" s="127"/>
      <c r="E302" s="148" t="s">
        <v>1116</v>
      </c>
      <c r="F302" s="128" t="s">
        <v>295</v>
      </c>
      <c r="G302" s="129"/>
      <c r="H302" s="130"/>
      <c r="I302" s="120"/>
      <c r="J302" s="79">
        <f t="shared" si="8"/>
      </c>
      <c r="K302" s="69">
        <f t="shared" si="9"/>
      </c>
      <c r="L302" s="67" t="s">
        <v>1816</v>
      </c>
    </row>
    <row r="303" spans="1:12" ht="12.75">
      <c r="A303" s="124"/>
      <c r="B303" s="125" t="s">
        <v>296</v>
      </c>
      <c r="C303" s="126"/>
      <c r="D303" s="127"/>
      <c r="E303" s="148" t="s">
        <v>1116</v>
      </c>
      <c r="F303" s="128" t="s">
        <v>297</v>
      </c>
      <c r="G303" s="129"/>
      <c r="H303" s="130"/>
      <c r="I303" s="120"/>
      <c r="J303" s="79">
        <f t="shared" si="8"/>
      </c>
      <c r="K303" s="69">
        <f t="shared" si="9"/>
      </c>
      <c r="L303" s="67" t="s">
        <v>1816</v>
      </c>
    </row>
    <row r="304" spans="1:12" ht="12.75">
      <c r="A304" s="132">
        <v>184</v>
      </c>
      <c r="B304" s="125" t="s">
        <v>296</v>
      </c>
      <c r="C304" s="126" t="s">
        <v>1168</v>
      </c>
      <c r="D304" s="133" t="s">
        <v>1169</v>
      </c>
      <c r="E304" s="153" t="s">
        <v>1116</v>
      </c>
      <c r="F304" s="134" t="s">
        <v>298</v>
      </c>
      <c r="G304" s="135" t="s">
        <v>1231</v>
      </c>
      <c r="H304" s="136">
        <v>228.53</v>
      </c>
      <c r="I304" s="185"/>
      <c r="J304" s="79">
        <f t="shared" si="8"/>
        <v>0</v>
      </c>
      <c r="K304" s="69" t="str">
        <f t="shared" si="9"/>
        <v>C</v>
      </c>
      <c r="L304" s="67" t="s">
        <v>1820</v>
      </c>
    </row>
    <row r="305" spans="1:12" ht="12.75">
      <c r="A305" s="132">
        <v>185</v>
      </c>
      <c r="B305" s="125" t="s">
        <v>296</v>
      </c>
      <c r="C305" s="126" t="s">
        <v>1168</v>
      </c>
      <c r="D305" s="133" t="s">
        <v>1172</v>
      </c>
      <c r="E305" s="153" t="s">
        <v>1116</v>
      </c>
      <c r="F305" s="134" t="s">
        <v>299</v>
      </c>
      <c r="G305" s="135" t="s">
        <v>1231</v>
      </c>
      <c r="H305" s="136">
        <v>12.15</v>
      </c>
      <c r="I305" s="185"/>
      <c r="J305" s="79">
        <f t="shared" si="8"/>
        <v>0</v>
      </c>
      <c r="K305" s="69" t="str">
        <f t="shared" si="9"/>
        <v>C</v>
      </c>
      <c r="L305" s="67" t="s">
        <v>1820</v>
      </c>
    </row>
    <row r="306" spans="1:12" ht="12.75">
      <c r="A306" s="132">
        <v>186</v>
      </c>
      <c r="B306" s="125" t="s">
        <v>296</v>
      </c>
      <c r="C306" s="126" t="s">
        <v>1168</v>
      </c>
      <c r="D306" s="133" t="s">
        <v>1174</v>
      </c>
      <c r="E306" s="153" t="s">
        <v>1116</v>
      </c>
      <c r="F306" s="134" t="s">
        <v>300</v>
      </c>
      <c r="G306" s="135" t="s">
        <v>1231</v>
      </c>
      <c r="H306" s="136">
        <v>8.74</v>
      </c>
      <c r="I306" s="185"/>
      <c r="J306" s="79">
        <f t="shared" si="8"/>
        <v>0</v>
      </c>
      <c r="K306" s="69" t="str">
        <f t="shared" si="9"/>
        <v>C</v>
      </c>
      <c r="L306" s="67" t="s">
        <v>1820</v>
      </c>
    </row>
    <row r="307" spans="1:12" ht="12.75">
      <c r="A307" s="132">
        <v>187</v>
      </c>
      <c r="B307" s="125" t="s">
        <v>296</v>
      </c>
      <c r="C307" s="126" t="s">
        <v>1168</v>
      </c>
      <c r="D307" s="133" t="s">
        <v>1176</v>
      </c>
      <c r="E307" s="153" t="s">
        <v>1116</v>
      </c>
      <c r="F307" s="134" t="s">
        <v>301</v>
      </c>
      <c r="G307" s="135" t="s">
        <v>1231</v>
      </c>
      <c r="H307" s="136">
        <v>15.07</v>
      </c>
      <c r="I307" s="185"/>
      <c r="J307" s="79">
        <f t="shared" si="8"/>
        <v>0</v>
      </c>
      <c r="K307" s="69" t="str">
        <f t="shared" si="9"/>
        <v>C</v>
      </c>
      <c r="L307" s="67" t="s">
        <v>1820</v>
      </c>
    </row>
    <row r="308" spans="1:12" ht="12.75">
      <c r="A308" s="132">
        <v>188</v>
      </c>
      <c r="B308" s="125" t="s">
        <v>296</v>
      </c>
      <c r="C308" s="126" t="s">
        <v>1168</v>
      </c>
      <c r="D308" s="133" t="s">
        <v>1211</v>
      </c>
      <c r="E308" s="153" t="s">
        <v>1116</v>
      </c>
      <c r="F308" s="134" t="s">
        <v>302</v>
      </c>
      <c r="G308" s="135" t="s">
        <v>1231</v>
      </c>
      <c r="H308" s="136">
        <v>1.56</v>
      </c>
      <c r="I308" s="185"/>
      <c r="J308" s="79">
        <f t="shared" si="8"/>
        <v>0</v>
      </c>
      <c r="K308" s="69" t="str">
        <f t="shared" si="9"/>
        <v>C</v>
      </c>
      <c r="L308" s="67" t="s">
        <v>1820</v>
      </c>
    </row>
    <row r="309" spans="1:12" ht="12.75">
      <c r="A309" s="132">
        <v>189</v>
      </c>
      <c r="B309" s="125" t="s">
        <v>296</v>
      </c>
      <c r="C309" s="126" t="s">
        <v>1168</v>
      </c>
      <c r="D309" s="133" t="s">
        <v>1203</v>
      </c>
      <c r="E309" s="153" t="s">
        <v>1116</v>
      </c>
      <c r="F309" s="134" t="s">
        <v>303</v>
      </c>
      <c r="G309" s="135" t="s">
        <v>1231</v>
      </c>
      <c r="H309" s="136">
        <v>79.38</v>
      </c>
      <c r="I309" s="185"/>
      <c r="J309" s="79">
        <f t="shared" si="8"/>
        <v>0</v>
      </c>
      <c r="K309" s="69" t="str">
        <f t="shared" si="9"/>
        <v>C</v>
      </c>
      <c r="L309" s="67" t="s">
        <v>1820</v>
      </c>
    </row>
    <row r="310" spans="1:12" ht="12.75">
      <c r="A310" s="132">
        <v>190</v>
      </c>
      <c r="B310" s="125" t="s">
        <v>296</v>
      </c>
      <c r="C310" s="126" t="s">
        <v>1168</v>
      </c>
      <c r="D310" s="133" t="s">
        <v>1236</v>
      </c>
      <c r="E310" s="153" t="s">
        <v>1116</v>
      </c>
      <c r="F310" s="134" t="s">
        <v>304</v>
      </c>
      <c r="G310" s="135" t="s">
        <v>1231</v>
      </c>
      <c r="H310" s="136">
        <v>8</v>
      </c>
      <c r="I310" s="185"/>
      <c r="J310" s="79">
        <f t="shared" si="8"/>
        <v>0</v>
      </c>
      <c r="K310" s="69" t="str">
        <f t="shared" si="9"/>
        <v>C</v>
      </c>
      <c r="L310" s="67" t="s">
        <v>1820</v>
      </c>
    </row>
    <row r="311" spans="1:12" ht="12.75">
      <c r="A311" s="132">
        <v>191</v>
      </c>
      <c r="B311" s="125" t="s">
        <v>296</v>
      </c>
      <c r="C311" s="126" t="s">
        <v>1168</v>
      </c>
      <c r="D311" s="133" t="s">
        <v>1281</v>
      </c>
      <c r="E311" s="153" t="s">
        <v>1116</v>
      </c>
      <c r="F311" s="134" t="s">
        <v>305</v>
      </c>
      <c r="G311" s="135" t="s">
        <v>1231</v>
      </c>
      <c r="H311" s="136">
        <v>2.37</v>
      </c>
      <c r="I311" s="185"/>
      <c r="J311" s="79">
        <f t="shared" si="8"/>
        <v>0</v>
      </c>
      <c r="K311" s="69" t="str">
        <f t="shared" si="9"/>
        <v>C</v>
      </c>
      <c r="L311" s="67" t="s">
        <v>1820</v>
      </c>
    </row>
    <row r="312" spans="1:12" ht="12.75">
      <c r="A312" s="132">
        <v>192</v>
      </c>
      <c r="B312" s="125" t="s">
        <v>296</v>
      </c>
      <c r="C312" s="126" t="s">
        <v>1168</v>
      </c>
      <c r="D312" s="133" t="s">
        <v>1292</v>
      </c>
      <c r="E312" s="153" t="s">
        <v>1116</v>
      </c>
      <c r="F312" s="134" t="s">
        <v>306</v>
      </c>
      <c r="G312" s="135" t="s">
        <v>1231</v>
      </c>
      <c r="H312" s="136">
        <v>4.08</v>
      </c>
      <c r="I312" s="185"/>
      <c r="J312" s="79">
        <f t="shared" si="8"/>
        <v>0</v>
      </c>
      <c r="K312" s="69" t="str">
        <f t="shared" si="9"/>
        <v>C</v>
      </c>
      <c r="L312" s="67" t="s">
        <v>1820</v>
      </c>
    </row>
    <row r="313" spans="1:12" ht="12.75">
      <c r="A313" s="132">
        <v>193</v>
      </c>
      <c r="B313" s="125" t="s">
        <v>296</v>
      </c>
      <c r="C313" s="126" t="s">
        <v>1168</v>
      </c>
      <c r="D313" s="133" t="s">
        <v>1295</v>
      </c>
      <c r="E313" s="153" t="s">
        <v>1116</v>
      </c>
      <c r="F313" s="134" t="s">
        <v>307</v>
      </c>
      <c r="G313" s="135" t="s">
        <v>1231</v>
      </c>
      <c r="H313" s="136">
        <v>22.63</v>
      </c>
      <c r="I313" s="185"/>
      <c r="J313" s="79">
        <f t="shared" si="8"/>
        <v>0</v>
      </c>
      <c r="K313" s="69" t="str">
        <f t="shared" si="9"/>
        <v>C</v>
      </c>
      <c r="L313" s="67" t="s">
        <v>1820</v>
      </c>
    </row>
    <row r="314" spans="1:12" ht="12.75">
      <c r="A314" s="132">
        <v>194</v>
      </c>
      <c r="B314" s="125" t="s">
        <v>296</v>
      </c>
      <c r="C314" s="126" t="s">
        <v>1168</v>
      </c>
      <c r="D314" s="133" t="s">
        <v>1214</v>
      </c>
      <c r="E314" s="153" t="s">
        <v>1116</v>
      </c>
      <c r="F314" s="134" t="s">
        <v>308</v>
      </c>
      <c r="G314" s="135" t="s">
        <v>1231</v>
      </c>
      <c r="H314" s="136">
        <v>17.63</v>
      </c>
      <c r="I314" s="185"/>
      <c r="J314" s="79">
        <f t="shared" si="8"/>
        <v>0</v>
      </c>
      <c r="K314" s="69" t="str">
        <f t="shared" si="9"/>
        <v>C</v>
      </c>
      <c r="L314" s="67" t="s">
        <v>1820</v>
      </c>
    </row>
    <row r="315" spans="1:12" ht="12.75">
      <c r="A315" s="132">
        <v>195</v>
      </c>
      <c r="B315" s="125" t="s">
        <v>296</v>
      </c>
      <c r="C315" s="126" t="s">
        <v>1168</v>
      </c>
      <c r="D315" s="133" t="s">
        <v>309</v>
      </c>
      <c r="E315" s="153" t="s">
        <v>1116</v>
      </c>
      <c r="F315" s="134" t="s">
        <v>310</v>
      </c>
      <c r="G315" s="135" t="s">
        <v>1231</v>
      </c>
      <c r="H315" s="136">
        <v>21.3</v>
      </c>
      <c r="I315" s="185"/>
      <c r="J315" s="79">
        <f t="shared" si="8"/>
        <v>0</v>
      </c>
      <c r="K315" s="69" t="str">
        <f t="shared" si="9"/>
        <v>C</v>
      </c>
      <c r="L315" s="67" t="s">
        <v>1820</v>
      </c>
    </row>
    <row r="316" spans="1:12" ht="12.75">
      <c r="A316" s="132">
        <v>196</v>
      </c>
      <c r="B316" s="125" t="s">
        <v>296</v>
      </c>
      <c r="C316" s="126" t="s">
        <v>1168</v>
      </c>
      <c r="D316" s="133" t="s">
        <v>1216</v>
      </c>
      <c r="E316" s="153" t="s">
        <v>1116</v>
      </c>
      <c r="F316" s="134" t="s">
        <v>311</v>
      </c>
      <c r="G316" s="135" t="s">
        <v>1231</v>
      </c>
      <c r="H316" s="136">
        <v>45.95</v>
      </c>
      <c r="I316" s="185"/>
      <c r="J316" s="79">
        <f aca="true" t="shared" si="10" ref="J316:J379">+IF(AND(H316="",I316=""),"",ROUND(H316*I316,2))</f>
        <v>0</v>
      </c>
      <c r="K316" s="69" t="str">
        <f aca="true" t="shared" si="11" ref="K316:K379">IF(G316&lt;&gt;"","C","")</f>
        <v>C</v>
      </c>
      <c r="L316" s="67" t="s">
        <v>1820</v>
      </c>
    </row>
    <row r="317" spans="1:12" ht="12.75">
      <c r="A317" s="132">
        <v>197</v>
      </c>
      <c r="B317" s="125" t="s">
        <v>296</v>
      </c>
      <c r="C317" s="126" t="s">
        <v>1168</v>
      </c>
      <c r="D317" s="133" t="s">
        <v>214</v>
      </c>
      <c r="E317" s="153" t="s">
        <v>1116</v>
      </c>
      <c r="F317" s="134" t="s">
        <v>312</v>
      </c>
      <c r="G317" s="135" t="s">
        <v>1231</v>
      </c>
      <c r="H317" s="136">
        <v>20.75</v>
      </c>
      <c r="I317" s="185"/>
      <c r="J317" s="79">
        <f t="shared" si="10"/>
        <v>0</v>
      </c>
      <c r="K317" s="69" t="str">
        <f t="shared" si="11"/>
        <v>C</v>
      </c>
      <c r="L317" s="67" t="s">
        <v>1820</v>
      </c>
    </row>
    <row r="318" spans="1:12" ht="12.75">
      <c r="A318" s="132">
        <v>198</v>
      </c>
      <c r="B318" s="125" t="s">
        <v>296</v>
      </c>
      <c r="C318" s="126" t="s">
        <v>1168</v>
      </c>
      <c r="D318" s="133" t="s">
        <v>313</v>
      </c>
      <c r="E318" s="153" t="s">
        <v>1116</v>
      </c>
      <c r="F318" s="134" t="s">
        <v>314</v>
      </c>
      <c r="G318" s="135" t="s">
        <v>1231</v>
      </c>
      <c r="H318" s="136">
        <v>6.1</v>
      </c>
      <c r="I318" s="185"/>
      <c r="J318" s="79">
        <f t="shared" si="10"/>
        <v>0</v>
      </c>
      <c r="K318" s="69" t="str">
        <f t="shared" si="11"/>
        <v>C</v>
      </c>
      <c r="L318" s="67" t="s">
        <v>1820</v>
      </c>
    </row>
    <row r="319" spans="1:12" ht="12.75">
      <c r="A319" s="132"/>
      <c r="B319" s="125" t="s">
        <v>296</v>
      </c>
      <c r="C319" s="126" t="s">
        <v>1168</v>
      </c>
      <c r="D319" s="133" t="s">
        <v>315</v>
      </c>
      <c r="E319" s="153" t="s">
        <v>1116</v>
      </c>
      <c r="F319" s="134" t="s">
        <v>316</v>
      </c>
      <c r="G319" s="135"/>
      <c r="H319" s="136"/>
      <c r="I319" s="185"/>
      <c r="J319" s="79">
        <f t="shared" si="10"/>
      </c>
      <c r="K319" s="69">
        <f t="shared" si="11"/>
      </c>
      <c r="L319" s="67" t="s">
        <v>1816</v>
      </c>
    </row>
    <row r="320" spans="1:12" ht="12.75">
      <c r="A320" s="132">
        <v>199</v>
      </c>
      <c r="B320" s="125" t="s">
        <v>296</v>
      </c>
      <c r="C320" s="126" t="s">
        <v>1168</v>
      </c>
      <c r="D320" s="133" t="s">
        <v>317</v>
      </c>
      <c r="E320" s="153" t="s">
        <v>1116</v>
      </c>
      <c r="F320" s="134" t="s">
        <v>318</v>
      </c>
      <c r="G320" s="135" t="s">
        <v>1314</v>
      </c>
      <c r="H320" s="136">
        <v>1</v>
      </c>
      <c r="I320" s="185"/>
      <c r="J320" s="79">
        <f t="shared" si="10"/>
        <v>0</v>
      </c>
      <c r="K320" s="69" t="str">
        <f t="shared" si="11"/>
        <v>C</v>
      </c>
      <c r="L320" s="67" t="s">
        <v>1820</v>
      </c>
    </row>
    <row r="321" spans="1:12" ht="12.75">
      <c r="A321" s="132">
        <v>200</v>
      </c>
      <c r="B321" s="125" t="s">
        <v>296</v>
      </c>
      <c r="C321" s="126" t="s">
        <v>1168</v>
      </c>
      <c r="D321" s="133" t="s">
        <v>218</v>
      </c>
      <c r="E321" s="153" t="s">
        <v>1116</v>
      </c>
      <c r="F321" s="134" t="s">
        <v>319</v>
      </c>
      <c r="G321" s="135" t="s">
        <v>1231</v>
      </c>
      <c r="H321" s="136">
        <v>0.5</v>
      </c>
      <c r="I321" s="185"/>
      <c r="J321" s="79">
        <f t="shared" si="10"/>
        <v>0</v>
      </c>
      <c r="K321" s="69" t="str">
        <f t="shared" si="11"/>
        <v>C</v>
      </c>
      <c r="L321" s="67" t="s">
        <v>1820</v>
      </c>
    </row>
    <row r="322" spans="1:12" ht="12.75">
      <c r="A322" s="132">
        <v>201</v>
      </c>
      <c r="B322" s="125" t="s">
        <v>296</v>
      </c>
      <c r="C322" s="126" t="s">
        <v>1168</v>
      </c>
      <c r="D322" s="133" t="s">
        <v>320</v>
      </c>
      <c r="E322" s="153" t="s">
        <v>1116</v>
      </c>
      <c r="F322" s="134" t="s">
        <v>321</v>
      </c>
      <c r="G322" s="135" t="s">
        <v>1314</v>
      </c>
      <c r="H322" s="136">
        <v>1</v>
      </c>
      <c r="I322" s="185"/>
      <c r="J322" s="79">
        <f t="shared" si="10"/>
        <v>0</v>
      </c>
      <c r="K322" s="69" t="str">
        <f t="shared" si="11"/>
        <v>C</v>
      </c>
      <c r="L322" s="67" t="s">
        <v>1820</v>
      </c>
    </row>
    <row r="323" spans="1:12" ht="12.75">
      <c r="A323" s="132">
        <v>202</v>
      </c>
      <c r="B323" s="125" t="s">
        <v>296</v>
      </c>
      <c r="C323" s="126" t="s">
        <v>1168</v>
      </c>
      <c r="D323" s="133" t="s">
        <v>322</v>
      </c>
      <c r="E323" s="153" t="s">
        <v>1116</v>
      </c>
      <c r="F323" s="134" t="s">
        <v>323</v>
      </c>
      <c r="G323" s="135" t="s">
        <v>1314</v>
      </c>
      <c r="H323" s="136">
        <v>1</v>
      </c>
      <c r="I323" s="185"/>
      <c r="J323" s="79">
        <f t="shared" si="10"/>
        <v>0</v>
      </c>
      <c r="K323" s="69" t="str">
        <f t="shared" si="11"/>
        <v>C</v>
      </c>
      <c r="L323" s="67" t="s">
        <v>1820</v>
      </c>
    </row>
    <row r="324" spans="1:12" ht="12.75">
      <c r="A324" s="124"/>
      <c r="B324" s="125" t="s">
        <v>324</v>
      </c>
      <c r="C324" s="126"/>
      <c r="D324" s="127"/>
      <c r="E324" s="148" t="s">
        <v>1116</v>
      </c>
      <c r="F324" s="128" t="s">
        <v>325</v>
      </c>
      <c r="G324" s="129"/>
      <c r="H324" s="130"/>
      <c r="I324" s="120"/>
      <c r="J324" s="79">
        <f t="shared" si="10"/>
      </c>
      <c r="K324" s="69">
        <f t="shared" si="11"/>
      </c>
      <c r="L324" s="67" t="s">
        <v>1816</v>
      </c>
    </row>
    <row r="325" spans="1:12" ht="12.75">
      <c r="A325" s="132">
        <v>203</v>
      </c>
      <c r="B325" s="125" t="s">
        <v>324</v>
      </c>
      <c r="C325" s="126" t="s">
        <v>1168</v>
      </c>
      <c r="D325" s="133" t="s">
        <v>1169</v>
      </c>
      <c r="E325" s="153" t="s">
        <v>1116</v>
      </c>
      <c r="F325" s="134" t="s">
        <v>326</v>
      </c>
      <c r="G325" s="135" t="s">
        <v>1231</v>
      </c>
      <c r="H325" s="136">
        <v>12.03</v>
      </c>
      <c r="I325" s="185"/>
      <c r="J325" s="79">
        <f t="shared" si="10"/>
        <v>0</v>
      </c>
      <c r="K325" s="69" t="str">
        <f t="shared" si="11"/>
        <v>C</v>
      </c>
      <c r="L325" s="67" t="s">
        <v>1820</v>
      </c>
    </row>
    <row r="326" spans="1:12" ht="12.75">
      <c r="A326" s="132">
        <v>204</v>
      </c>
      <c r="B326" s="125" t="s">
        <v>324</v>
      </c>
      <c r="C326" s="126" t="s">
        <v>1168</v>
      </c>
      <c r="D326" s="133" t="s">
        <v>1172</v>
      </c>
      <c r="E326" s="153" t="s">
        <v>1116</v>
      </c>
      <c r="F326" s="134" t="s">
        <v>327</v>
      </c>
      <c r="G326" s="135" t="s">
        <v>1231</v>
      </c>
      <c r="H326" s="136">
        <v>17.3</v>
      </c>
      <c r="I326" s="185"/>
      <c r="J326" s="79">
        <f t="shared" si="10"/>
        <v>0</v>
      </c>
      <c r="K326" s="69" t="str">
        <f t="shared" si="11"/>
        <v>C</v>
      </c>
      <c r="L326" s="67" t="s">
        <v>1820</v>
      </c>
    </row>
    <row r="327" spans="1:12" ht="12.75">
      <c r="A327" s="132"/>
      <c r="B327" s="125" t="s">
        <v>324</v>
      </c>
      <c r="C327" s="126" t="s">
        <v>1168</v>
      </c>
      <c r="D327" s="133" t="s">
        <v>1174</v>
      </c>
      <c r="E327" s="153" t="s">
        <v>1116</v>
      </c>
      <c r="F327" s="134" t="s">
        <v>328</v>
      </c>
      <c r="G327" s="135"/>
      <c r="H327" s="136"/>
      <c r="I327" s="185"/>
      <c r="J327" s="79">
        <f t="shared" si="10"/>
      </c>
      <c r="K327" s="69">
        <f t="shared" si="11"/>
      </c>
      <c r="L327" s="67" t="s">
        <v>1816</v>
      </c>
    </row>
    <row r="328" spans="1:12" ht="12.75">
      <c r="A328" s="132">
        <v>205</v>
      </c>
      <c r="B328" s="125" t="s">
        <v>324</v>
      </c>
      <c r="C328" s="126" t="s">
        <v>1168</v>
      </c>
      <c r="D328" s="133" t="s">
        <v>252</v>
      </c>
      <c r="E328" s="153" t="s">
        <v>1116</v>
      </c>
      <c r="F328" s="134" t="s">
        <v>329</v>
      </c>
      <c r="G328" s="135" t="s">
        <v>1231</v>
      </c>
      <c r="H328" s="136">
        <v>46.48</v>
      </c>
      <c r="I328" s="185"/>
      <c r="J328" s="79">
        <f t="shared" si="10"/>
        <v>0</v>
      </c>
      <c r="K328" s="69" t="str">
        <f t="shared" si="11"/>
        <v>C</v>
      </c>
      <c r="L328" s="67" t="s">
        <v>1820</v>
      </c>
    </row>
    <row r="329" spans="1:12" ht="12.75">
      <c r="A329" s="132">
        <v>206</v>
      </c>
      <c r="B329" s="125" t="s">
        <v>324</v>
      </c>
      <c r="C329" s="126" t="s">
        <v>1168</v>
      </c>
      <c r="D329" s="133" t="s">
        <v>1176</v>
      </c>
      <c r="E329" s="153" t="s">
        <v>1116</v>
      </c>
      <c r="F329" s="134" t="s">
        <v>330</v>
      </c>
      <c r="G329" s="135" t="s">
        <v>1275</v>
      </c>
      <c r="H329" s="136">
        <v>53.2</v>
      </c>
      <c r="I329" s="185"/>
      <c r="J329" s="79">
        <f t="shared" si="10"/>
        <v>0</v>
      </c>
      <c r="K329" s="69" t="str">
        <f t="shared" si="11"/>
        <v>C</v>
      </c>
      <c r="L329" s="67" t="s">
        <v>1820</v>
      </c>
    </row>
    <row r="330" spans="1:12" ht="12.75">
      <c r="A330" s="132">
        <v>207</v>
      </c>
      <c r="B330" s="125" t="s">
        <v>324</v>
      </c>
      <c r="C330" s="126" t="s">
        <v>1168</v>
      </c>
      <c r="D330" s="133" t="s">
        <v>1211</v>
      </c>
      <c r="E330" s="218" t="s">
        <v>1116</v>
      </c>
      <c r="F330" s="134" t="s">
        <v>331</v>
      </c>
      <c r="G330" s="132" t="s">
        <v>1231</v>
      </c>
      <c r="H330" s="219">
        <v>9</v>
      </c>
      <c r="I330" s="185"/>
      <c r="J330" s="79">
        <f t="shared" si="10"/>
        <v>0</v>
      </c>
      <c r="K330" s="69" t="str">
        <f t="shared" si="11"/>
        <v>C</v>
      </c>
      <c r="L330" s="67" t="s">
        <v>1820</v>
      </c>
    </row>
    <row r="331" spans="1:12" ht="12.75">
      <c r="A331" s="124"/>
      <c r="B331" s="125" t="s">
        <v>332</v>
      </c>
      <c r="C331" s="126"/>
      <c r="D331" s="127"/>
      <c r="E331" s="148" t="s">
        <v>1116</v>
      </c>
      <c r="F331" s="128" t="s">
        <v>333</v>
      </c>
      <c r="G331" s="129"/>
      <c r="H331" s="130"/>
      <c r="I331" s="120"/>
      <c r="J331" s="79">
        <f t="shared" si="10"/>
      </c>
      <c r="K331" s="69">
        <f t="shared" si="11"/>
      </c>
      <c r="L331" s="67" t="s">
        <v>1816</v>
      </c>
    </row>
    <row r="332" spans="1:12" ht="12.75">
      <c r="A332" s="132"/>
      <c r="B332" s="125" t="s">
        <v>332</v>
      </c>
      <c r="C332" s="126" t="s">
        <v>1168</v>
      </c>
      <c r="D332" s="133" t="s">
        <v>1169</v>
      </c>
      <c r="E332" s="153" t="s">
        <v>1116</v>
      </c>
      <c r="F332" s="134" t="s">
        <v>334</v>
      </c>
      <c r="G332" s="135"/>
      <c r="H332" s="136"/>
      <c r="I332" s="120"/>
      <c r="J332" s="79">
        <f t="shared" si="10"/>
      </c>
      <c r="K332" s="69">
        <f t="shared" si="11"/>
      </c>
      <c r="L332" s="67" t="s">
        <v>1816</v>
      </c>
    </row>
    <row r="333" spans="1:12" ht="12.75">
      <c r="A333" s="132">
        <v>208</v>
      </c>
      <c r="B333" s="125" t="s">
        <v>332</v>
      </c>
      <c r="C333" s="126" t="s">
        <v>1168</v>
      </c>
      <c r="D333" s="133" t="s">
        <v>1388</v>
      </c>
      <c r="E333" s="153"/>
      <c r="F333" s="134" t="s">
        <v>335</v>
      </c>
      <c r="G333" s="135" t="s">
        <v>1223</v>
      </c>
      <c r="H333" s="136">
        <v>8</v>
      </c>
      <c r="I333" s="185"/>
      <c r="J333" s="79">
        <f t="shared" si="10"/>
        <v>0</v>
      </c>
      <c r="K333" s="69" t="str">
        <f t="shared" si="11"/>
        <v>C</v>
      </c>
      <c r="L333" s="67" t="s">
        <v>1820</v>
      </c>
    </row>
    <row r="334" spans="1:12" ht="12.75">
      <c r="A334" s="132">
        <v>209</v>
      </c>
      <c r="B334" s="125" t="s">
        <v>332</v>
      </c>
      <c r="C334" s="126" t="s">
        <v>1168</v>
      </c>
      <c r="D334" s="133" t="s">
        <v>1390</v>
      </c>
      <c r="E334" s="153"/>
      <c r="F334" s="134" t="s">
        <v>336</v>
      </c>
      <c r="G334" s="135" t="s">
        <v>1223</v>
      </c>
      <c r="H334" s="136">
        <v>8</v>
      </c>
      <c r="I334" s="185"/>
      <c r="J334" s="79">
        <f t="shared" si="10"/>
        <v>0</v>
      </c>
      <c r="K334" s="69" t="str">
        <f t="shared" si="11"/>
        <v>C</v>
      </c>
      <c r="L334" s="67" t="s">
        <v>1820</v>
      </c>
    </row>
    <row r="335" spans="1:12" ht="12.75">
      <c r="A335" s="132"/>
      <c r="B335" s="125" t="s">
        <v>332</v>
      </c>
      <c r="C335" s="126" t="s">
        <v>1168</v>
      </c>
      <c r="D335" s="133" t="s">
        <v>1172</v>
      </c>
      <c r="E335" s="153"/>
      <c r="F335" s="134" t="s">
        <v>337</v>
      </c>
      <c r="G335" s="135"/>
      <c r="H335" s="136"/>
      <c r="I335" s="185"/>
      <c r="J335" s="79">
        <f t="shared" si="10"/>
      </c>
      <c r="K335" s="69">
        <f t="shared" si="11"/>
      </c>
      <c r="L335" s="67" t="s">
        <v>1816</v>
      </c>
    </row>
    <row r="336" spans="1:12" ht="12.75">
      <c r="A336" s="132">
        <v>210</v>
      </c>
      <c r="B336" s="125" t="s">
        <v>332</v>
      </c>
      <c r="C336" s="126" t="s">
        <v>1168</v>
      </c>
      <c r="D336" s="133" t="s">
        <v>78</v>
      </c>
      <c r="E336" s="153"/>
      <c r="F336" s="134" t="s">
        <v>338</v>
      </c>
      <c r="G336" s="135" t="s">
        <v>1223</v>
      </c>
      <c r="H336" s="136">
        <v>8</v>
      </c>
      <c r="I336" s="185"/>
      <c r="J336" s="79">
        <f t="shared" si="10"/>
        <v>0</v>
      </c>
      <c r="K336" s="69" t="str">
        <f t="shared" si="11"/>
        <v>C</v>
      </c>
      <c r="L336" s="67" t="s">
        <v>1820</v>
      </c>
    </row>
    <row r="337" spans="1:12" ht="12.75">
      <c r="A337" s="132"/>
      <c r="B337" s="125" t="s">
        <v>332</v>
      </c>
      <c r="C337" s="126" t="s">
        <v>1168</v>
      </c>
      <c r="D337" s="133" t="s">
        <v>1174</v>
      </c>
      <c r="E337" s="153"/>
      <c r="F337" s="134" t="s">
        <v>339</v>
      </c>
      <c r="G337" s="135"/>
      <c r="H337" s="136"/>
      <c r="I337" s="185"/>
      <c r="J337" s="79">
        <f t="shared" si="10"/>
      </c>
      <c r="K337" s="69">
        <f t="shared" si="11"/>
      </c>
      <c r="L337" s="67" t="s">
        <v>1816</v>
      </c>
    </row>
    <row r="338" spans="1:12" ht="12.75">
      <c r="A338" s="132">
        <v>211</v>
      </c>
      <c r="B338" s="125" t="s">
        <v>332</v>
      </c>
      <c r="C338" s="126" t="s">
        <v>1168</v>
      </c>
      <c r="D338" s="133" t="s">
        <v>12</v>
      </c>
      <c r="E338" s="153"/>
      <c r="F338" s="134" t="s">
        <v>340</v>
      </c>
      <c r="G338" s="135" t="s">
        <v>1223</v>
      </c>
      <c r="H338" s="136">
        <v>8</v>
      </c>
      <c r="I338" s="185"/>
      <c r="J338" s="79">
        <f t="shared" si="10"/>
        <v>0</v>
      </c>
      <c r="K338" s="69" t="str">
        <f t="shared" si="11"/>
        <v>C</v>
      </c>
      <c r="L338" s="67" t="s">
        <v>1820</v>
      </c>
    </row>
    <row r="339" spans="1:12" ht="12.75">
      <c r="A339" s="132">
        <v>212</v>
      </c>
      <c r="B339" s="125" t="s">
        <v>332</v>
      </c>
      <c r="C339" s="126" t="s">
        <v>1168</v>
      </c>
      <c r="D339" s="133" t="s">
        <v>1176</v>
      </c>
      <c r="E339" s="153"/>
      <c r="F339" s="134" t="s">
        <v>341</v>
      </c>
      <c r="G339" s="135" t="s">
        <v>1223</v>
      </c>
      <c r="H339" s="136">
        <v>14</v>
      </c>
      <c r="I339" s="185"/>
      <c r="J339" s="79">
        <f t="shared" si="10"/>
        <v>0</v>
      </c>
      <c r="K339" s="69" t="str">
        <f t="shared" si="11"/>
        <v>C</v>
      </c>
      <c r="L339" s="67" t="s">
        <v>1820</v>
      </c>
    </row>
    <row r="340" spans="1:12" ht="12.75">
      <c r="A340" s="132">
        <v>213</v>
      </c>
      <c r="B340" s="125" t="s">
        <v>332</v>
      </c>
      <c r="C340" s="126" t="s">
        <v>1168</v>
      </c>
      <c r="D340" s="133" t="s">
        <v>1211</v>
      </c>
      <c r="E340" s="153" t="s">
        <v>1116</v>
      </c>
      <c r="F340" s="134" t="s">
        <v>342</v>
      </c>
      <c r="G340" s="135" t="s">
        <v>1314</v>
      </c>
      <c r="H340" s="136">
        <v>15</v>
      </c>
      <c r="I340" s="185"/>
      <c r="J340" s="79">
        <f t="shared" si="10"/>
        <v>0</v>
      </c>
      <c r="K340" s="69" t="str">
        <f t="shared" si="11"/>
        <v>C</v>
      </c>
      <c r="L340" s="67" t="s">
        <v>1820</v>
      </c>
    </row>
    <row r="341" spans="1:12" ht="12.75">
      <c r="A341" s="132"/>
      <c r="B341" s="125" t="s">
        <v>332</v>
      </c>
      <c r="C341" s="126" t="s">
        <v>1168</v>
      </c>
      <c r="D341" s="133" t="s">
        <v>1203</v>
      </c>
      <c r="E341" s="153" t="s">
        <v>1116</v>
      </c>
      <c r="F341" s="134" t="s">
        <v>343</v>
      </c>
      <c r="G341" s="135"/>
      <c r="H341" s="136"/>
      <c r="I341" s="185"/>
      <c r="J341" s="79">
        <f t="shared" si="10"/>
      </c>
      <c r="K341" s="69">
        <f t="shared" si="11"/>
      </c>
      <c r="L341" s="67" t="s">
        <v>1816</v>
      </c>
    </row>
    <row r="342" spans="1:12" ht="12.75">
      <c r="A342" s="132">
        <v>214</v>
      </c>
      <c r="B342" s="125" t="s">
        <v>332</v>
      </c>
      <c r="C342" s="126" t="s">
        <v>1168</v>
      </c>
      <c r="D342" s="133" t="s">
        <v>1419</v>
      </c>
      <c r="E342" s="153"/>
      <c r="F342" s="134" t="s">
        <v>344</v>
      </c>
      <c r="G342" s="135" t="s">
        <v>1223</v>
      </c>
      <c r="H342" s="136">
        <v>2</v>
      </c>
      <c r="I342" s="185"/>
      <c r="J342" s="79">
        <f t="shared" si="10"/>
        <v>0</v>
      </c>
      <c r="K342" s="69" t="str">
        <f t="shared" si="11"/>
        <v>C</v>
      </c>
      <c r="L342" s="67" t="s">
        <v>1820</v>
      </c>
    </row>
    <row r="343" spans="1:12" ht="12.75">
      <c r="A343" s="124"/>
      <c r="B343" s="125" t="s">
        <v>345</v>
      </c>
      <c r="C343" s="126"/>
      <c r="D343" s="127"/>
      <c r="E343" s="148" t="s">
        <v>1116</v>
      </c>
      <c r="F343" s="128" t="s">
        <v>346</v>
      </c>
      <c r="G343" s="129"/>
      <c r="H343" s="130"/>
      <c r="I343" s="120"/>
      <c r="J343" s="79">
        <f t="shared" si="10"/>
      </c>
      <c r="K343" s="69">
        <f t="shared" si="11"/>
      </c>
      <c r="L343" s="67" t="s">
        <v>1816</v>
      </c>
    </row>
    <row r="344" spans="1:12" ht="12.75">
      <c r="A344" s="132">
        <v>215</v>
      </c>
      <c r="B344" s="125" t="s">
        <v>345</v>
      </c>
      <c r="C344" s="126" t="s">
        <v>1168</v>
      </c>
      <c r="D344" s="133" t="s">
        <v>1169</v>
      </c>
      <c r="E344" s="153" t="s">
        <v>1116</v>
      </c>
      <c r="F344" s="134" t="s">
        <v>347</v>
      </c>
      <c r="G344" s="135" t="s">
        <v>1231</v>
      </c>
      <c r="H344" s="136">
        <v>228.53</v>
      </c>
      <c r="I344" s="185"/>
      <c r="J344" s="79">
        <f t="shared" si="10"/>
        <v>0</v>
      </c>
      <c r="K344" s="69" t="str">
        <f t="shared" si="11"/>
        <v>C</v>
      </c>
      <c r="L344" s="67" t="s">
        <v>1820</v>
      </c>
    </row>
    <row r="345" spans="1:12" ht="12.75">
      <c r="A345" s="152"/>
      <c r="B345" s="125" t="s">
        <v>348</v>
      </c>
      <c r="C345" s="126"/>
      <c r="D345" s="127"/>
      <c r="E345" s="148"/>
      <c r="F345" s="128" t="s">
        <v>349</v>
      </c>
      <c r="G345" s="129"/>
      <c r="H345" s="130"/>
      <c r="I345" s="120"/>
      <c r="J345" s="79">
        <f t="shared" si="10"/>
      </c>
      <c r="K345" s="69">
        <f t="shared" si="11"/>
      </c>
      <c r="L345" s="67" t="s">
        <v>1816</v>
      </c>
    </row>
    <row r="346" spans="1:12" ht="12.75">
      <c r="A346" s="124"/>
      <c r="B346" s="125" t="s">
        <v>350</v>
      </c>
      <c r="C346" s="126"/>
      <c r="D346" s="127"/>
      <c r="E346" s="148"/>
      <c r="F346" s="128" t="s">
        <v>351</v>
      </c>
      <c r="G346" s="129"/>
      <c r="H346" s="130"/>
      <c r="I346" s="120"/>
      <c r="J346" s="79">
        <f t="shared" si="10"/>
      </c>
      <c r="K346" s="69">
        <f t="shared" si="11"/>
      </c>
      <c r="L346" s="67" t="s">
        <v>1816</v>
      </c>
    </row>
    <row r="347" spans="1:12" ht="12.75">
      <c r="A347" s="132">
        <v>216</v>
      </c>
      <c r="B347" s="125" t="s">
        <v>350</v>
      </c>
      <c r="C347" s="126" t="s">
        <v>1168</v>
      </c>
      <c r="D347" s="133" t="s">
        <v>1169</v>
      </c>
      <c r="E347" s="153" t="s">
        <v>1116</v>
      </c>
      <c r="F347" s="134" t="s">
        <v>352</v>
      </c>
      <c r="G347" s="135" t="s">
        <v>1231</v>
      </c>
      <c r="H347" s="136">
        <v>7.78</v>
      </c>
      <c r="I347" s="185"/>
      <c r="J347" s="79">
        <f t="shared" si="10"/>
        <v>0</v>
      </c>
      <c r="K347" s="69" t="str">
        <f t="shared" si="11"/>
        <v>C</v>
      </c>
      <c r="L347" s="67" t="s">
        <v>1820</v>
      </c>
    </row>
    <row r="348" spans="1:12" ht="12.75">
      <c r="A348" s="132">
        <v>217</v>
      </c>
      <c r="B348" s="125" t="s">
        <v>350</v>
      </c>
      <c r="C348" s="126" t="s">
        <v>1168</v>
      </c>
      <c r="D348" s="133" t="s">
        <v>1172</v>
      </c>
      <c r="E348" s="153" t="s">
        <v>1116</v>
      </c>
      <c r="F348" s="134" t="s">
        <v>353</v>
      </c>
      <c r="G348" s="135" t="s">
        <v>1314</v>
      </c>
      <c r="H348" s="136">
        <v>1</v>
      </c>
      <c r="I348" s="185"/>
      <c r="J348" s="79">
        <f t="shared" si="10"/>
        <v>0</v>
      </c>
      <c r="K348" s="69" t="str">
        <f t="shared" si="11"/>
        <v>C</v>
      </c>
      <c r="L348" s="67" t="s">
        <v>1820</v>
      </c>
    </row>
    <row r="349" spans="1:12" ht="12.75">
      <c r="A349" s="124"/>
      <c r="B349" s="125" t="s">
        <v>354</v>
      </c>
      <c r="C349" s="126"/>
      <c r="D349" s="127"/>
      <c r="E349" s="148" t="s">
        <v>1116</v>
      </c>
      <c r="F349" s="128" t="s">
        <v>355</v>
      </c>
      <c r="G349" s="129"/>
      <c r="H349" s="130"/>
      <c r="I349" s="120"/>
      <c r="J349" s="79">
        <f t="shared" si="10"/>
      </c>
      <c r="K349" s="69">
        <f t="shared" si="11"/>
      </c>
      <c r="L349" s="67" t="s">
        <v>1816</v>
      </c>
    </row>
    <row r="350" spans="1:12" ht="12.75">
      <c r="A350" s="132">
        <v>218</v>
      </c>
      <c r="B350" s="125" t="s">
        <v>354</v>
      </c>
      <c r="C350" s="126" t="s">
        <v>1168</v>
      </c>
      <c r="D350" s="133" t="s">
        <v>1172</v>
      </c>
      <c r="E350" s="153" t="s">
        <v>1116</v>
      </c>
      <c r="F350" s="134" t="s">
        <v>356</v>
      </c>
      <c r="G350" s="135" t="s">
        <v>1314</v>
      </c>
      <c r="H350" s="136">
        <v>4</v>
      </c>
      <c r="I350" s="185"/>
      <c r="J350" s="79">
        <f t="shared" si="10"/>
        <v>0</v>
      </c>
      <c r="K350" s="69" t="str">
        <f t="shared" si="11"/>
        <v>C</v>
      </c>
      <c r="L350" s="67" t="s">
        <v>1820</v>
      </c>
    </row>
    <row r="351" spans="1:12" ht="12.75">
      <c r="A351" s="124"/>
      <c r="B351" s="125" t="s">
        <v>357</v>
      </c>
      <c r="C351" s="126"/>
      <c r="D351" s="127"/>
      <c r="E351" s="148"/>
      <c r="F351" s="128" t="s">
        <v>358</v>
      </c>
      <c r="G351" s="129"/>
      <c r="H351" s="130"/>
      <c r="I351" s="120"/>
      <c r="J351" s="79">
        <f t="shared" si="10"/>
      </c>
      <c r="K351" s="69">
        <f t="shared" si="11"/>
      </c>
      <c r="L351" s="67" t="s">
        <v>1816</v>
      </c>
    </row>
    <row r="352" spans="1:12" ht="12.75">
      <c r="A352" s="124"/>
      <c r="B352" s="125" t="s">
        <v>359</v>
      </c>
      <c r="C352" s="126"/>
      <c r="D352" s="127"/>
      <c r="E352" s="148"/>
      <c r="F352" s="128" t="s">
        <v>360</v>
      </c>
      <c r="G352" s="129"/>
      <c r="H352" s="130"/>
      <c r="I352" s="120"/>
      <c r="J352" s="79">
        <f t="shared" si="10"/>
      </c>
      <c r="K352" s="69">
        <f t="shared" si="11"/>
      </c>
      <c r="L352" s="67" t="s">
        <v>1816</v>
      </c>
    </row>
    <row r="353" spans="1:12" ht="12.75">
      <c r="A353" s="132">
        <v>219</v>
      </c>
      <c r="B353" s="125" t="s">
        <v>359</v>
      </c>
      <c r="C353" s="126" t="s">
        <v>1168</v>
      </c>
      <c r="D353" s="133" t="s">
        <v>1169</v>
      </c>
      <c r="E353" s="153"/>
      <c r="F353" s="134" t="s">
        <v>361</v>
      </c>
      <c r="G353" s="135" t="s">
        <v>1213</v>
      </c>
      <c r="H353" s="136">
        <v>2134.95</v>
      </c>
      <c r="I353" s="185"/>
      <c r="J353" s="79">
        <f t="shared" si="10"/>
        <v>0</v>
      </c>
      <c r="K353" s="69" t="str">
        <f t="shared" si="11"/>
        <v>C</v>
      </c>
      <c r="L353" s="67" t="s">
        <v>1820</v>
      </c>
    </row>
    <row r="354" spans="1:12" ht="12.75">
      <c r="A354" s="124"/>
      <c r="B354" s="125" t="s">
        <v>362</v>
      </c>
      <c r="C354" s="126"/>
      <c r="D354" s="127"/>
      <c r="E354" s="148" t="s">
        <v>1116</v>
      </c>
      <c r="F354" s="128" t="s">
        <v>363</v>
      </c>
      <c r="G354" s="129"/>
      <c r="H354" s="130"/>
      <c r="I354" s="120"/>
      <c r="J354" s="79">
        <f t="shared" si="10"/>
      </c>
      <c r="K354" s="69">
        <f t="shared" si="11"/>
      </c>
      <c r="L354" s="67" t="s">
        <v>1816</v>
      </c>
    </row>
    <row r="355" spans="1:12" ht="22.5">
      <c r="A355" s="132">
        <v>220</v>
      </c>
      <c r="B355" s="125" t="s">
        <v>362</v>
      </c>
      <c r="C355" s="126" t="s">
        <v>1168</v>
      </c>
      <c r="D355" s="133" t="s">
        <v>1169</v>
      </c>
      <c r="E355" s="153" t="s">
        <v>1116</v>
      </c>
      <c r="F355" s="134" t="s">
        <v>364</v>
      </c>
      <c r="G355" s="135" t="s">
        <v>1213</v>
      </c>
      <c r="H355" s="136">
        <v>1435</v>
      </c>
      <c r="I355" s="185"/>
      <c r="J355" s="79">
        <f t="shared" si="10"/>
        <v>0</v>
      </c>
      <c r="K355" s="69" t="str">
        <f t="shared" si="11"/>
        <v>C</v>
      </c>
      <c r="L355" s="67" t="s">
        <v>1820</v>
      </c>
    </row>
    <row r="356" spans="1:12" ht="22.5">
      <c r="A356" s="132">
        <v>221</v>
      </c>
      <c r="B356" s="125" t="s">
        <v>362</v>
      </c>
      <c r="C356" s="126" t="s">
        <v>1168</v>
      </c>
      <c r="D356" s="133" t="s">
        <v>1172</v>
      </c>
      <c r="E356" s="153" t="s">
        <v>1116</v>
      </c>
      <c r="F356" s="134" t="s">
        <v>365</v>
      </c>
      <c r="G356" s="135" t="s">
        <v>1231</v>
      </c>
      <c r="H356" s="136">
        <v>32.5</v>
      </c>
      <c r="I356" s="185"/>
      <c r="J356" s="79">
        <f t="shared" si="10"/>
        <v>0</v>
      </c>
      <c r="K356" s="69" t="str">
        <f t="shared" si="11"/>
        <v>C</v>
      </c>
      <c r="L356" s="67" t="s">
        <v>1820</v>
      </c>
    </row>
    <row r="357" spans="1:12" ht="12.75">
      <c r="A357" s="211"/>
      <c r="B357" s="119"/>
      <c r="C357" s="119"/>
      <c r="D357" s="119"/>
      <c r="E357" s="213"/>
      <c r="F357" s="134"/>
      <c r="G357" s="135"/>
      <c r="H357" s="136"/>
      <c r="I357" s="120"/>
      <c r="J357" s="79">
        <f t="shared" si="10"/>
      </c>
      <c r="K357" s="69">
        <f t="shared" si="11"/>
      </c>
      <c r="L357" s="67" t="s">
        <v>1816</v>
      </c>
    </row>
    <row r="358" spans="1:12" ht="12.75">
      <c r="A358" s="137"/>
      <c r="B358" s="220"/>
      <c r="C358" s="220"/>
      <c r="D358" s="221"/>
      <c r="E358" s="215"/>
      <c r="F358" s="158" t="s">
        <v>1922</v>
      </c>
      <c r="G358" s="159"/>
      <c r="H358" s="160"/>
      <c r="I358" s="194"/>
      <c r="J358" s="80">
        <f>SUM(J279:J357)</f>
        <v>0</v>
      </c>
      <c r="K358" s="76">
        <f t="shared" si="11"/>
      </c>
      <c r="L358" s="67" t="s">
        <v>1820</v>
      </c>
    </row>
    <row r="359" spans="1:12" ht="12.75">
      <c r="A359" s="142"/>
      <c r="B359" s="143"/>
      <c r="C359" s="143"/>
      <c r="D359" s="144"/>
      <c r="E359" s="217"/>
      <c r="F359" s="206"/>
      <c r="G359" s="144"/>
      <c r="H359" s="207"/>
      <c r="I359" s="197"/>
      <c r="J359" s="79">
        <f t="shared" si="10"/>
      </c>
      <c r="K359" s="69">
        <f t="shared" si="11"/>
      </c>
      <c r="L359" s="67" t="s">
        <v>1816</v>
      </c>
    </row>
    <row r="360" spans="1:12" ht="12.75">
      <c r="A360" s="124"/>
      <c r="B360" s="125" t="s">
        <v>366</v>
      </c>
      <c r="C360" s="126"/>
      <c r="D360" s="127"/>
      <c r="E360" s="148" t="s">
        <v>1116</v>
      </c>
      <c r="F360" s="128" t="s">
        <v>367</v>
      </c>
      <c r="G360" s="129"/>
      <c r="H360" s="130"/>
      <c r="I360" s="120"/>
      <c r="J360" s="79">
        <f t="shared" si="10"/>
      </c>
      <c r="K360" s="69">
        <f t="shared" si="11"/>
      </c>
      <c r="L360" s="67" t="s">
        <v>1816</v>
      </c>
    </row>
    <row r="361" spans="1:12" ht="12.75">
      <c r="A361" s="124"/>
      <c r="B361" s="125" t="s">
        <v>368</v>
      </c>
      <c r="C361" s="126"/>
      <c r="D361" s="127"/>
      <c r="E361" s="148" t="s">
        <v>1116</v>
      </c>
      <c r="F361" s="128" t="s">
        <v>369</v>
      </c>
      <c r="G361" s="129"/>
      <c r="H361" s="130"/>
      <c r="I361" s="120"/>
      <c r="J361" s="79">
        <f t="shared" si="10"/>
      </c>
      <c r="K361" s="69">
        <f t="shared" si="11"/>
      </c>
      <c r="L361" s="67" t="s">
        <v>1822</v>
      </c>
    </row>
    <row r="362" spans="1:12" ht="12.75">
      <c r="A362" s="124"/>
      <c r="B362" s="125" t="s">
        <v>370</v>
      </c>
      <c r="C362" s="126"/>
      <c r="D362" s="127"/>
      <c r="E362" s="148"/>
      <c r="F362" s="128" t="s">
        <v>371</v>
      </c>
      <c r="G362" s="129"/>
      <c r="H362" s="130"/>
      <c r="I362" s="120"/>
      <c r="J362" s="79">
        <f t="shared" si="10"/>
      </c>
      <c r="K362" s="69">
        <f t="shared" si="11"/>
      </c>
      <c r="L362" s="67" t="s">
        <v>1816</v>
      </c>
    </row>
    <row r="363" spans="1:12" ht="12.75">
      <c r="A363" s="132"/>
      <c r="B363" s="125" t="s">
        <v>370</v>
      </c>
      <c r="C363" s="126" t="s">
        <v>1168</v>
      </c>
      <c r="D363" s="133" t="s">
        <v>1169</v>
      </c>
      <c r="E363" s="153"/>
      <c r="F363" s="134" t="s">
        <v>372</v>
      </c>
      <c r="G363" s="135"/>
      <c r="H363" s="136"/>
      <c r="I363" s="120"/>
      <c r="J363" s="79">
        <f t="shared" si="10"/>
      </c>
      <c r="K363" s="69">
        <f t="shared" si="11"/>
      </c>
      <c r="L363" s="67" t="s">
        <v>1816</v>
      </c>
    </row>
    <row r="364" spans="1:12" ht="12.75">
      <c r="A364" s="132">
        <v>222</v>
      </c>
      <c r="B364" s="125" t="s">
        <v>370</v>
      </c>
      <c r="C364" s="126" t="s">
        <v>1168</v>
      </c>
      <c r="D364" s="133" t="s">
        <v>1388</v>
      </c>
      <c r="E364" s="153"/>
      <c r="F364" s="134" t="s">
        <v>373</v>
      </c>
      <c r="G364" s="135" t="s">
        <v>1231</v>
      </c>
      <c r="H364" s="136">
        <v>1739.24</v>
      </c>
      <c r="I364" s="185"/>
      <c r="J364" s="79">
        <f t="shared" si="10"/>
        <v>0</v>
      </c>
      <c r="K364" s="69" t="str">
        <f t="shared" si="11"/>
        <v>C</v>
      </c>
      <c r="L364" s="67" t="s">
        <v>1815</v>
      </c>
    </row>
    <row r="365" spans="1:12" ht="12.75">
      <c r="A365" s="132"/>
      <c r="B365" s="125" t="s">
        <v>370</v>
      </c>
      <c r="C365" s="126" t="s">
        <v>1168</v>
      </c>
      <c r="D365" s="133" t="s">
        <v>1176</v>
      </c>
      <c r="E365" s="153"/>
      <c r="F365" s="134" t="s">
        <v>374</v>
      </c>
      <c r="G365" s="135"/>
      <c r="H365" s="136"/>
      <c r="I365" s="185"/>
      <c r="J365" s="79">
        <f t="shared" si="10"/>
      </c>
      <c r="K365" s="69">
        <f t="shared" si="11"/>
      </c>
      <c r="L365" s="67" t="s">
        <v>1816</v>
      </c>
    </row>
    <row r="366" spans="1:12" ht="12.75">
      <c r="A366" s="132">
        <v>223</v>
      </c>
      <c r="B366" s="125" t="s">
        <v>370</v>
      </c>
      <c r="C366" s="126" t="s">
        <v>1168</v>
      </c>
      <c r="D366" s="133" t="s">
        <v>171</v>
      </c>
      <c r="E366" s="153"/>
      <c r="F366" s="134" t="s">
        <v>375</v>
      </c>
      <c r="G366" s="135" t="s">
        <v>1231</v>
      </c>
      <c r="H366" s="136">
        <v>172.2</v>
      </c>
      <c r="I366" s="185"/>
      <c r="J366" s="79">
        <f t="shared" si="10"/>
        <v>0</v>
      </c>
      <c r="K366" s="69" t="str">
        <f t="shared" si="11"/>
        <v>C</v>
      </c>
      <c r="L366" s="67" t="s">
        <v>1815</v>
      </c>
    </row>
    <row r="367" spans="1:12" ht="12.75">
      <c r="A367" s="124"/>
      <c r="B367" s="125" t="s">
        <v>376</v>
      </c>
      <c r="C367" s="126"/>
      <c r="D367" s="127"/>
      <c r="E367" s="148" t="s">
        <v>1116</v>
      </c>
      <c r="F367" s="128" t="s">
        <v>377</v>
      </c>
      <c r="G367" s="129"/>
      <c r="H367" s="130"/>
      <c r="I367" s="120"/>
      <c r="J367" s="79">
        <f t="shared" si="10"/>
      </c>
      <c r="K367" s="69">
        <f t="shared" si="11"/>
      </c>
      <c r="L367" s="67" t="s">
        <v>1816</v>
      </c>
    </row>
    <row r="368" spans="1:12" ht="12.75">
      <c r="A368" s="124"/>
      <c r="B368" s="125" t="s">
        <v>378</v>
      </c>
      <c r="C368" s="126"/>
      <c r="D368" s="127"/>
      <c r="E368" s="148"/>
      <c r="F368" s="128" t="s">
        <v>379</v>
      </c>
      <c r="G368" s="129"/>
      <c r="H368" s="130"/>
      <c r="I368" s="120"/>
      <c r="J368" s="79">
        <f t="shared" si="10"/>
      </c>
      <c r="K368" s="69">
        <f t="shared" si="11"/>
      </c>
      <c r="L368" s="67" t="s">
        <v>1816</v>
      </c>
    </row>
    <row r="369" spans="1:12" ht="12.75">
      <c r="A369" s="132"/>
      <c r="B369" s="125" t="s">
        <v>378</v>
      </c>
      <c r="C369" s="126" t="s">
        <v>1168</v>
      </c>
      <c r="D369" s="133" t="s">
        <v>1169</v>
      </c>
      <c r="E369" s="153" t="s">
        <v>1116</v>
      </c>
      <c r="F369" s="134" t="s">
        <v>380</v>
      </c>
      <c r="G369" s="135"/>
      <c r="H369" s="136"/>
      <c r="I369" s="120"/>
      <c r="J369" s="79">
        <f t="shared" si="10"/>
      </c>
      <c r="K369" s="69">
        <f t="shared" si="11"/>
      </c>
      <c r="L369" s="67" t="s">
        <v>1816</v>
      </c>
    </row>
    <row r="370" spans="1:12" ht="12.75">
      <c r="A370" s="132">
        <v>224</v>
      </c>
      <c r="B370" s="125" t="s">
        <v>378</v>
      </c>
      <c r="C370" s="126" t="s">
        <v>1168</v>
      </c>
      <c r="D370" s="133" t="s">
        <v>1388</v>
      </c>
      <c r="E370" s="153"/>
      <c r="F370" s="134" t="s">
        <v>381</v>
      </c>
      <c r="G370" s="135" t="s">
        <v>1231</v>
      </c>
      <c r="H370" s="136">
        <v>133.36</v>
      </c>
      <c r="I370" s="185"/>
      <c r="J370" s="79">
        <f t="shared" si="10"/>
        <v>0</v>
      </c>
      <c r="K370" s="69" t="str">
        <f t="shared" si="11"/>
        <v>C</v>
      </c>
      <c r="L370" s="67" t="s">
        <v>1815</v>
      </c>
    </row>
    <row r="371" spans="1:12" ht="12.75">
      <c r="A371" s="124"/>
      <c r="B371" s="125" t="s">
        <v>382</v>
      </c>
      <c r="C371" s="126"/>
      <c r="D371" s="127"/>
      <c r="E371" s="148" t="s">
        <v>1116</v>
      </c>
      <c r="F371" s="128" t="s">
        <v>383</v>
      </c>
      <c r="G371" s="129"/>
      <c r="H371" s="130"/>
      <c r="I371" s="120"/>
      <c r="J371" s="79">
        <f t="shared" si="10"/>
      </c>
      <c r="K371" s="69">
        <f t="shared" si="11"/>
      </c>
      <c r="L371" s="67" t="s">
        <v>1816</v>
      </c>
    </row>
    <row r="372" spans="1:12" ht="12.75">
      <c r="A372" s="124"/>
      <c r="B372" s="125" t="s">
        <v>384</v>
      </c>
      <c r="C372" s="126"/>
      <c r="D372" s="127"/>
      <c r="E372" s="148" t="s">
        <v>1116</v>
      </c>
      <c r="F372" s="128" t="s">
        <v>385</v>
      </c>
      <c r="G372" s="129"/>
      <c r="H372" s="130"/>
      <c r="I372" s="120"/>
      <c r="J372" s="79">
        <f t="shared" si="10"/>
      </c>
      <c r="K372" s="69">
        <f t="shared" si="11"/>
      </c>
      <c r="L372" s="67" t="s">
        <v>1816</v>
      </c>
    </row>
    <row r="373" spans="1:12" ht="12.75">
      <c r="A373" s="132"/>
      <c r="B373" s="125" t="s">
        <v>384</v>
      </c>
      <c r="C373" s="126" t="s">
        <v>1168</v>
      </c>
      <c r="D373" s="133" t="s">
        <v>1172</v>
      </c>
      <c r="E373" s="153" t="s">
        <v>1116</v>
      </c>
      <c r="F373" s="134" t="s">
        <v>386</v>
      </c>
      <c r="G373" s="135"/>
      <c r="H373" s="136"/>
      <c r="I373" s="120"/>
      <c r="J373" s="79">
        <f t="shared" si="10"/>
      </c>
      <c r="K373" s="69">
        <f t="shared" si="11"/>
      </c>
      <c r="L373" s="67" t="s">
        <v>1816</v>
      </c>
    </row>
    <row r="374" spans="1:12" ht="12.75">
      <c r="A374" s="132">
        <v>225</v>
      </c>
      <c r="B374" s="125" t="s">
        <v>384</v>
      </c>
      <c r="C374" s="126" t="s">
        <v>1168</v>
      </c>
      <c r="D374" s="133" t="s">
        <v>1198</v>
      </c>
      <c r="E374" s="153"/>
      <c r="F374" s="134" t="s">
        <v>387</v>
      </c>
      <c r="G374" s="135" t="s">
        <v>1231</v>
      </c>
      <c r="H374" s="136">
        <v>579.65</v>
      </c>
      <c r="I374" s="185"/>
      <c r="J374" s="79">
        <f t="shared" si="10"/>
        <v>0</v>
      </c>
      <c r="K374" s="69" t="str">
        <f t="shared" si="11"/>
        <v>C</v>
      </c>
      <c r="L374" s="67" t="s">
        <v>1815</v>
      </c>
    </row>
    <row r="375" spans="1:12" ht="12.75">
      <c r="A375" s="132">
        <v>226</v>
      </c>
      <c r="B375" s="125" t="s">
        <v>384</v>
      </c>
      <c r="C375" s="126" t="s">
        <v>1168</v>
      </c>
      <c r="D375" s="133" t="s">
        <v>87</v>
      </c>
      <c r="E375" s="153"/>
      <c r="F375" s="134" t="s">
        <v>388</v>
      </c>
      <c r="G375" s="135" t="s">
        <v>1231</v>
      </c>
      <c r="H375" s="136">
        <v>91.65</v>
      </c>
      <c r="I375" s="185"/>
      <c r="J375" s="79">
        <f t="shared" si="10"/>
        <v>0</v>
      </c>
      <c r="K375" s="69" t="str">
        <f t="shared" si="11"/>
        <v>C</v>
      </c>
      <c r="L375" s="67" t="s">
        <v>1815</v>
      </c>
    </row>
    <row r="376" spans="1:12" ht="12.75">
      <c r="A376" s="132"/>
      <c r="B376" s="125" t="s">
        <v>384</v>
      </c>
      <c r="C376" s="126" t="s">
        <v>1168</v>
      </c>
      <c r="D376" s="133" t="s">
        <v>1295</v>
      </c>
      <c r="E376" s="153"/>
      <c r="F376" s="134" t="s">
        <v>389</v>
      </c>
      <c r="G376" s="135"/>
      <c r="H376" s="136"/>
      <c r="I376" s="185"/>
      <c r="J376" s="79">
        <f t="shared" si="10"/>
      </c>
      <c r="K376" s="69">
        <f t="shared" si="11"/>
      </c>
      <c r="L376" s="67" t="s">
        <v>1816</v>
      </c>
    </row>
    <row r="377" spans="1:12" ht="12.75">
      <c r="A377" s="132">
        <v>227</v>
      </c>
      <c r="B377" s="125" t="s">
        <v>384</v>
      </c>
      <c r="C377" s="126" t="s">
        <v>1168</v>
      </c>
      <c r="D377" s="133" t="s">
        <v>390</v>
      </c>
      <c r="E377" s="153"/>
      <c r="F377" s="134" t="s">
        <v>391</v>
      </c>
      <c r="G377" s="135" t="s">
        <v>1294</v>
      </c>
      <c r="H377" s="136">
        <v>100</v>
      </c>
      <c r="I377" s="185"/>
      <c r="J377" s="79">
        <f t="shared" si="10"/>
        <v>0</v>
      </c>
      <c r="K377" s="69" t="str">
        <f t="shared" si="11"/>
        <v>C</v>
      </c>
      <c r="L377" s="67" t="s">
        <v>1815</v>
      </c>
    </row>
    <row r="378" spans="1:12" ht="12.75">
      <c r="A378" s="124"/>
      <c r="B378" s="125" t="s">
        <v>392</v>
      </c>
      <c r="C378" s="126"/>
      <c r="D378" s="127"/>
      <c r="E378" s="148"/>
      <c r="F378" s="128" t="s">
        <v>393</v>
      </c>
      <c r="G378" s="129"/>
      <c r="H378" s="130"/>
      <c r="I378" s="120"/>
      <c r="J378" s="79">
        <f t="shared" si="10"/>
      </c>
      <c r="K378" s="69">
        <f t="shared" si="11"/>
      </c>
      <c r="L378" s="67" t="s">
        <v>1816</v>
      </c>
    </row>
    <row r="379" spans="1:12" ht="12.75">
      <c r="A379" s="132"/>
      <c r="B379" s="125" t="s">
        <v>392</v>
      </c>
      <c r="C379" s="126" t="s">
        <v>1168</v>
      </c>
      <c r="D379" s="133" t="s">
        <v>1172</v>
      </c>
      <c r="E379" s="153"/>
      <c r="F379" s="134" t="s">
        <v>394</v>
      </c>
      <c r="G379" s="135"/>
      <c r="H379" s="136"/>
      <c r="I379" s="120"/>
      <c r="J379" s="79">
        <f t="shared" si="10"/>
      </c>
      <c r="K379" s="69">
        <f t="shared" si="11"/>
      </c>
      <c r="L379" s="67" t="s">
        <v>1816</v>
      </c>
    </row>
    <row r="380" spans="1:12" ht="12.75">
      <c r="A380" s="132">
        <v>228</v>
      </c>
      <c r="B380" s="125" t="s">
        <v>392</v>
      </c>
      <c r="C380" s="126" t="s">
        <v>1168</v>
      </c>
      <c r="D380" s="133" t="s">
        <v>78</v>
      </c>
      <c r="E380" s="153"/>
      <c r="F380" s="134" t="s">
        <v>395</v>
      </c>
      <c r="G380" s="135" t="s">
        <v>1223</v>
      </c>
      <c r="H380" s="136">
        <v>168</v>
      </c>
      <c r="I380" s="185"/>
      <c r="J380" s="79">
        <f aca="true" t="shared" si="12" ref="J380:J443">+IF(AND(H380="",I380=""),"",ROUND(H380*I380,2))</f>
        <v>0</v>
      </c>
      <c r="K380" s="69" t="str">
        <f aca="true" t="shared" si="13" ref="K380:K443">IF(G380&lt;&gt;"","C","")</f>
        <v>C</v>
      </c>
      <c r="L380" s="67" t="s">
        <v>1815</v>
      </c>
    </row>
    <row r="381" spans="1:12" ht="12.75">
      <c r="A381" s="132">
        <v>229</v>
      </c>
      <c r="B381" s="125" t="s">
        <v>392</v>
      </c>
      <c r="C381" s="126" t="s">
        <v>1168</v>
      </c>
      <c r="D381" s="133" t="s">
        <v>396</v>
      </c>
      <c r="E381" s="153"/>
      <c r="F381" s="134" t="s">
        <v>397</v>
      </c>
      <c r="G381" s="135" t="s">
        <v>1223</v>
      </c>
      <c r="H381" s="136">
        <v>50</v>
      </c>
      <c r="I381" s="185"/>
      <c r="J381" s="79">
        <f t="shared" si="12"/>
        <v>0</v>
      </c>
      <c r="K381" s="69" t="str">
        <f t="shared" si="13"/>
        <v>C</v>
      </c>
      <c r="L381" s="67" t="s">
        <v>1815</v>
      </c>
    </row>
    <row r="382" spans="1:12" ht="12.75">
      <c r="A382" s="132"/>
      <c r="B382" s="125" t="s">
        <v>392</v>
      </c>
      <c r="C382" s="126" t="s">
        <v>1168</v>
      </c>
      <c r="D382" s="133" t="s">
        <v>1211</v>
      </c>
      <c r="E382" s="153"/>
      <c r="F382" s="134" t="s">
        <v>398</v>
      </c>
      <c r="G382" s="135"/>
      <c r="H382" s="136"/>
      <c r="I382" s="185"/>
      <c r="J382" s="79">
        <f t="shared" si="12"/>
      </c>
      <c r="K382" s="69">
        <f t="shared" si="13"/>
      </c>
      <c r="L382" s="67" t="s">
        <v>1816</v>
      </c>
    </row>
    <row r="383" spans="1:12" ht="12.75">
      <c r="A383" s="132">
        <v>230</v>
      </c>
      <c r="B383" s="125" t="s">
        <v>392</v>
      </c>
      <c r="C383" s="126" t="s">
        <v>1168</v>
      </c>
      <c r="D383" s="133" t="s">
        <v>399</v>
      </c>
      <c r="E383" s="153"/>
      <c r="F383" s="134" t="s">
        <v>400</v>
      </c>
      <c r="G383" s="135" t="s">
        <v>1223</v>
      </c>
      <c r="H383" s="136">
        <v>31</v>
      </c>
      <c r="I383" s="185"/>
      <c r="J383" s="79">
        <f t="shared" si="12"/>
        <v>0</v>
      </c>
      <c r="K383" s="69" t="str">
        <f t="shared" si="13"/>
        <v>C</v>
      </c>
      <c r="L383" s="67" t="s">
        <v>1815</v>
      </c>
    </row>
    <row r="384" spans="1:12" ht="12.75">
      <c r="A384" s="132">
        <v>231</v>
      </c>
      <c r="B384" s="125" t="s">
        <v>392</v>
      </c>
      <c r="C384" s="126" t="s">
        <v>1168</v>
      </c>
      <c r="D384" s="133" t="s">
        <v>401</v>
      </c>
      <c r="E384" s="153"/>
      <c r="F384" s="134" t="s">
        <v>402</v>
      </c>
      <c r="G384" s="135" t="s">
        <v>1223</v>
      </c>
      <c r="H384" s="136">
        <v>7</v>
      </c>
      <c r="I384" s="185"/>
      <c r="J384" s="79">
        <f t="shared" si="12"/>
        <v>0</v>
      </c>
      <c r="K384" s="69" t="str">
        <f t="shared" si="13"/>
        <v>C</v>
      </c>
      <c r="L384" s="67" t="s">
        <v>1815</v>
      </c>
    </row>
    <row r="385" spans="1:12" ht="12.75">
      <c r="A385" s="211"/>
      <c r="B385" s="119"/>
      <c r="C385" s="212"/>
      <c r="D385" s="119"/>
      <c r="E385" s="213"/>
      <c r="F385" s="134"/>
      <c r="G385" s="135"/>
      <c r="H385" s="136"/>
      <c r="I385" s="120"/>
      <c r="J385" s="79">
        <f t="shared" si="12"/>
      </c>
      <c r="K385" s="69">
        <f t="shared" si="13"/>
      </c>
      <c r="L385" s="67" t="s">
        <v>1816</v>
      </c>
    </row>
    <row r="386" spans="1:12" ht="12.75">
      <c r="A386" s="137"/>
      <c r="B386" s="220"/>
      <c r="C386" s="214"/>
      <c r="D386" s="221"/>
      <c r="E386" s="215"/>
      <c r="F386" s="158" t="s">
        <v>403</v>
      </c>
      <c r="G386" s="159"/>
      <c r="H386" s="160"/>
      <c r="I386" s="194"/>
      <c r="J386" s="80">
        <f>SUM(J363:J385)</f>
        <v>0</v>
      </c>
      <c r="K386" s="76">
        <f t="shared" si="13"/>
      </c>
      <c r="L386" s="67" t="s">
        <v>1815</v>
      </c>
    </row>
    <row r="387" spans="1:12" ht="12.75">
      <c r="A387" s="142"/>
      <c r="B387" s="143"/>
      <c r="C387" s="216"/>
      <c r="D387" s="144"/>
      <c r="E387" s="217"/>
      <c r="F387" s="206"/>
      <c r="G387" s="144"/>
      <c r="H387" s="207"/>
      <c r="I387" s="197"/>
      <c r="J387" s="79">
        <f t="shared" si="12"/>
      </c>
      <c r="K387" s="69">
        <f t="shared" si="13"/>
      </c>
      <c r="L387" s="67" t="s">
        <v>1816</v>
      </c>
    </row>
    <row r="388" spans="1:12" ht="12.75">
      <c r="A388" s="124"/>
      <c r="B388" s="125" t="s">
        <v>404</v>
      </c>
      <c r="C388" s="126"/>
      <c r="D388" s="127"/>
      <c r="E388" s="148" t="s">
        <v>1116</v>
      </c>
      <c r="F388" s="128" t="s">
        <v>405</v>
      </c>
      <c r="G388" s="129"/>
      <c r="H388" s="130"/>
      <c r="I388" s="120"/>
      <c r="J388" s="79">
        <f t="shared" si="12"/>
      </c>
      <c r="K388" s="69">
        <f t="shared" si="13"/>
      </c>
      <c r="L388" s="67" t="s">
        <v>1816</v>
      </c>
    </row>
    <row r="389" spans="1:12" ht="12.75">
      <c r="A389" s="124"/>
      <c r="B389" s="125" t="s">
        <v>406</v>
      </c>
      <c r="C389" s="126"/>
      <c r="D389" s="127"/>
      <c r="E389" s="148" t="s">
        <v>1116</v>
      </c>
      <c r="F389" s="128" t="s">
        <v>407</v>
      </c>
      <c r="G389" s="129"/>
      <c r="H389" s="130"/>
      <c r="I389" s="120"/>
      <c r="J389" s="79">
        <f t="shared" si="12"/>
      </c>
      <c r="K389" s="69">
        <f t="shared" si="13"/>
      </c>
      <c r="L389" s="67" t="s">
        <v>1816</v>
      </c>
    </row>
    <row r="390" spans="1:12" ht="12.75">
      <c r="A390" s="124"/>
      <c r="B390" s="125" t="s">
        <v>408</v>
      </c>
      <c r="C390" s="126"/>
      <c r="D390" s="127"/>
      <c r="E390" s="148" t="s">
        <v>1116</v>
      </c>
      <c r="F390" s="128" t="s">
        <v>409</v>
      </c>
      <c r="G390" s="129"/>
      <c r="H390" s="130"/>
      <c r="I390" s="120"/>
      <c r="J390" s="79">
        <f t="shared" si="12"/>
      </c>
      <c r="K390" s="69">
        <f t="shared" si="13"/>
      </c>
      <c r="L390" s="67" t="s">
        <v>1816</v>
      </c>
    </row>
    <row r="391" spans="1:12" ht="12.75">
      <c r="A391" s="132"/>
      <c r="B391" s="125" t="s">
        <v>408</v>
      </c>
      <c r="C391" s="126" t="s">
        <v>1168</v>
      </c>
      <c r="D391" s="133" t="s">
        <v>1169</v>
      </c>
      <c r="E391" s="153"/>
      <c r="F391" s="134" t="s">
        <v>410</v>
      </c>
      <c r="G391" s="135"/>
      <c r="H391" s="136"/>
      <c r="I391" s="120"/>
      <c r="J391" s="79">
        <f t="shared" si="12"/>
      </c>
      <c r="K391" s="69">
        <f t="shared" si="13"/>
      </c>
      <c r="L391" s="67" t="s">
        <v>1816</v>
      </c>
    </row>
    <row r="392" spans="1:12" ht="12.75">
      <c r="A392" s="132">
        <v>232</v>
      </c>
      <c r="B392" s="125" t="s">
        <v>408</v>
      </c>
      <c r="C392" s="126" t="s">
        <v>1168</v>
      </c>
      <c r="D392" s="133" t="s">
        <v>1195</v>
      </c>
      <c r="E392" s="153"/>
      <c r="F392" s="134" t="s">
        <v>411</v>
      </c>
      <c r="G392" s="135" t="s">
        <v>1231</v>
      </c>
      <c r="H392" s="136">
        <v>129.05</v>
      </c>
      <c r="I392" s="185"/>
      <c r="J392" s="79">
        <f t="shared" si="12"/>
        <v>0</v>
      </c>
      <c r="K392" s="69" t="str">
        <f t="shared" si="13"/>
        <v>C</v>
      </c>
      <c r="L392" s="67" t="s">
        <v>1820</v>
      </c>
    </row>
    <row r="393" spans="1:12" ht="12.75">
      <c r="A393" s="132"/>
      <c r="B393" s="125" t="s">
        <v>408</v>
      </c>
      <c r="C393" s="126" t="s">
        <v>1168</v>
      </c>
      <c r="D393" s="133" t="s">
        <v>1176</v>
      </c>
      <c r="E393" s="153" t="s">
        <v>1116</v>
      </c>
      <c r="F393" s="134" t="s">
        <v>412</v>
      </c>
      <c r="G393" s="135"/>
      <c r="H393" s="136"/>
      <c r="I393" s="185"/>
      <c r="J393" s="79">
        <f t="shared" si="12"/>
      </c>
      <c r="K393" s="69">
        <f t="shared" si="13"/>
      </c>
      <c r="L393" s="67" t="s">
        <v>1816</v>
      </c>
    </row>
    <row r="394" spans="1:12" ht="12.75">
      <c r="A394" s="132">
        <v>233</v>
      </c>
      <c r="B394" s="125" t="s">
        <v>408</v>
      </c>
      <c r="C394" s="126" t="s">
        <v>1168</v>
      </c>
      <c r="D394" s="133" t="s">
        <v>171</v>
      </c>
      <c r="E394" s="153" t="s">
        <v>1116</v>
      </c>
      <c r="F394" s="134" t="s">
        <v>413</v>
      </c>
      <c r="G394" s="135" t="s">
        <v>1231</v>
      </c>
      <c r="H394" s="136">
        <v>389.75</v>
      </c>
      <c r="I394" s="185"/>
      <c r="J394" s="79">
        <f t="shared" si="12"/>
        <v>0</v>
      </c>
      <c r="K394" s="69" t="str">
        <f t="shared" si="13"/>
        <v>C</v>
      </c>
      <c r="L394" s="67" t="s">
        <v>1820</v>
      </c>
    </row>
    <row r="395" spans="1:12" ht="22.5">
      <c r="A395" s="132">
        <v>234</v>
      </c>
      <c r="B395" s="125" t="s">
        <v>408</v>
      </c>
      <c r="C395" s="126" t="s">
        <v>1168</v>
      </c>
      <c r="D395" s="133" t="s">
        <v>1211</v>
      </c>
      <c r="E395" s="153" t="s">
        <v>1116</v>
      </c>
      <c r="F395" s="134" t="s">
        <v>414</v>
      </c>
      <c r="G395" s="135" t="s">
        <v>1231</v>
      </c>
      <c r="H395" s="136">
        <v>381.75</v>
      </c>
      <c r="I395" s="185"/>
      <c r="J395" s="79">
        <f t="shared" si="12"/>
        <v>0</v>
      </c>
      <c r="K395" s="69" t="str">
        <f t="shared" si="13"/>
        <v>C</v>
      </c>
      <c r="L395" s="67" t="s">
        <v>1820</v>
      </c>
    </row>
    <row r="396" spans="1:12" ht="12.75">
      <c r="A396" s="124"/>
      <c r="B396" s="125" t="s">
        <v>415</v>
      </c>
      <c r="C396" s="126"/>
      <c r="D396" s="127"/>
      <c r="E396" s="148" t="s">
        <v>1116</v>
      </c>
      <c r="F396" s="128" t="s">
        <v>416</v>
      </c>
      <c r="G396" s="129"/>
      <c r="H396" s="130"/>
      <c r="I396" s="120"/>
      <c r="J396" s="79">
        <f t="shared" si="12"/>
      </c>
      <c r="K396" s="69">
        <f t="shared" si="13"/>
      </c>
      <c r="L396" s="67" t="s">
        <v>1816</v>
      </c>
    </row>
    <row r="397" spans="1:12" ht="12.75">
      <c r="A397" s="124"/>
      <c r="B397" s="125" t="s">
        <v>417</v>
      </c>
      <c r="C397" s="126"/>
      <c r="D397" s="127"/>
      <c r="E397" s="148" t="s">
        <v>1116</v>
      </c>
      <c r="F397" s="128" t="s">
        <v>416</v>
      </c>
      <c r="G397" s="129"/>
      <c r="H397" s="130"/>
      <c r="I397" s="120"/>
      <c r="J397" s="79">
        <f t="shared" si="12"/>
      </c>
      <c r="K397" s="69">
        <f t="shared" si="13"/>
      </c>
      <c r="L397" s="67" t="s">
        <v>1816</v>
      </c>
    </row>
    <row r="398" spans="1:12" ht="12.75">
      <c r="A398" s="132">
        <v>235</v>
      </c>
      <c r="B398" s="125" t="s">
        <v>417</v>
      </c>
      <c r="C398" s="126" t="s">
        <v>1168</v>
      </c>
      <c r="D398" s="133" t="s">
        <v>1169</v>
      </c>
      <c r="E398" s="153" t="s">
        <v>1116</v>
      </c>
      <c r="F398" s="134" t="s">
        <v>418</v>
      </c>
      <c r="G398" s="135" t="s">
        <v>1231</v>
      </c>
      <c r="H398" s="136">
        <v>732.79</v>
      </c>
      <c r="I398" s="185"/>
      <c r="J398" s="79">
        <f t="shared" si="12"/>
        <v>0</v>
      </c>
      <c r="K398" s="69" t="str">
        <f t="shared" si="13"/>
        <v>C</v>
      </c>
      <c r="L398" s="67" t="s">
        <v>1820</v>
      </c>
    </row>
    <row r="399" spans="1:12" ht="12.75">
      <c r="A399" s="132">
        <v>236</v>
      </c>
      <c r="B399" s="125" t="s">
        <v>417</v>
      </c>
      <c r="C399" s="126" t="s">
        <v>1168</v>
      </c>
      <c r="D399" s="133" t="s">
        <v>1172</v>
      </c>
      <c r="E399" s="153" t="s">
        <v>1116</v>
      </c>
      <c r="F399" s="134" t="s">
        <v>419</v>
      </c>
      <c r="G399" s="135" t="s">
        <v>1231</v>
      </c>
      <c r="H399" s="136">
        <v>16.2</v>
      </c>
      <c r="I399" s="185"/>
      <c r="J399" s="79">
        <f t="shared" si="12"/>
        <v>0</v>
      </c>
      <c r="K399" s="69" t="str">
        <f t="shared" si="13"/>
        <v>C</v>
      </c>
      <c r="L399" s="67" t="s">
        <v>1820</v>
      </c>
    </row>
    <row r="400" spans="1:12" ht="12.75">
      <c r="A400" s="124"/>
      <c r="B400" s="125" t="s">
        <v>420</v>
      </c>
      <c r="C400" s="126"/>
      <c r="D400" s="127"/>
      <c r="E400" s="148"/>
      <c r="F400" s="128" t="s">
        <v>421</v>
      </c>
      <c r="G400" s="129"/>
      <c r="H400" s="130"/>
      <c r="I400" s="120"/>
      <c r="J400" s="79">
        <f t="shared" si="12"/>
      </c>
      <c r="K400" s="69">
        <f t="shared" si="13"/>
      </c>
      <c r="L400" s="67" t="s">
        <v>1816</v>
      </c>
    </row>
    <row r="401" spans="1:12" ht="12.75">
      <c r="A401" s="124"/>
      <c r="B401" s="125" t="s">
        <v>422</v>
      </c>
      <c r="C401" s="126"/>
      <c r="D401" s="127"/>
      <c r="E401" s="148"/>
      <c r="F401" s="128" t="s">
        <v>423</v>
      </c>
      <c r="G401" s="129"/>
      <c r="H401" s="130"/>
      <c r="I401" s="120"/>
      <c r="J401" s="79">
        <f t="shared" si="12"/>
      </c>
      <c r="K401" s="69">
        <f t="shared" si="13"/>
      </c>
      <c r="L401" s="67" t="s">
        <v>1816</v>
      </c>
    </row>
    <row r="402" spans="1:12" ht="12.75">
      <c r="A402" s="132"/>
      <c r="B402" s="125" t="s">
        <v>422</v>
      </c>
      <c r="C402" s="126" t="s">
        <v>1168</v>
      </c>
      <c r="D402" s="133" t="s">
        <v>1169</v>
      </c>
      <c r="E402" s="153"/>
      <c r="F402" s="134" t="s">
        <v>424</v>
      </c>
      <c r="G402" s="135"/>
      <c r="H402" s="136"/>
      <c r="I402" s="120"/>
      <c r="J402" s="79">
        <f t="shared" si="12"/>
      </c>
      <c r="K402" s="69">
        <f t="shared" si="13"/>
      </c>
      <c r="L402" s="67" t="s">
        <v>1816</v>
      </c>
    </row>
    <row r="403" spans="1:12" ht="12.75">
      <c r="A403" s="132">
        <v>237</v>
      </c>
      <c r="B403" s="125" t="s">
        <v>422</v>
      </c>
      <c r="C403" s="126" t="s">
        <v>1168</v>
      </c>
      <c r="D403" s="133" t="s">
        <v>1262</v>
      </c>
      <c r="E403" s="153"/>
      <c r="F403" s="134" t="s">
        <v>425</v>
      </c>
      <c r="G403" s="135" t="s">
        <v>1294</v>
      </c>
      <c r="H403" s="136">
        <v>68.2</v>
      </c>
      <c r="I403" s="185"/>
      <c r="J403" s="79">
        <f t="shared" si="12"/>
        <v>0</v>
      </c>
      <c r="K403" s="69" t="str">
        <f t="shared" si="13"/>
        <v>C</v>
      </c>
      <c r="L403" s="67" t="s">
        <v>1820</v>
      </c>
    </row>
    <row r="404" spans="1:12" ht="12.75">
      <c r="A404" s="132">
        <v>238</v>
      </c>
      <c r="B404" s="125" t="s">
        <v>422</v>
      </c>
      <c r="C404" s="126" t="s">
        <v>1168</v>
      </c>
      <c r="D404" s="133" t="s">
        <v>1195</v>
      </c>
      <c r="E404" s="153"/>
      <c r="F404" s="134" t="s">
        <v>426</v>
      </c>
      <c r="G404" s="135" t="s">
        <v>1294</v>
      </c>
      <c r="H404" s="136">
        <v>220.4</v>
      </c>
      <c r="I404" s="185"/>
      <c r="J404" s="79">
        <f t="shared" si="12"/>
        <v>0</v>
      </c>
      <c r="K404" s="69" t="str">
        <f t="shared" si="13"/>
        <v>C</v>
      </c>
      <c r="L404" s="67" t="s">
        <v>1820</v>
      </c>
    </row>
    <row r="405" spans="1:12" ht="12.75">
      <c r="A405" s="124"/>
      <c r="B405" s="125" t="s">
        <v>427</v>
      </c>
      <c r="C405" s="126"/>
      <c r="D405" s="127"/>
      <c r="E405" s="148" t="s">
        <v>1116</v>
      </c>
      <c r="F405" s="128" t="s">
        <v>428</v>
      </c>
      <c r="G405" s="129"/>
      <c r="H405" s="130"/>
      <c r="I405" s="120"/>
      <c r="J405" s="79">
        <f t="shared" si="12"/>
      </c>
      <c r="K405" s="69">
        <f t="shared" si="13"/>
      </c>
      <c r="L405" s="67" t="s">
        <v>1816</v>
      </c>
    </row>
    <row r="406" spans="1:12" ht="22.5">
      <c r="A406" s="132">
        <v>239</v>
      </c>
      <c r="B406" s="125" t="s">
        <v>427</v>
      </c>
      <c r="C406" s="126" t="s">
        <v>1168</v>
      </c>
      <c r="D406" s="133" t="s">
        <v>1169</v>
      </c>
      <c r="E406" s="153" t="s">
        <v>1116</v>
      </c>
      <c r="F406" s="134" t="s">
        <v>429</v>
      </c>
      <c r="G406" s="135" t="s">
        <v>1231</v>
      </c>
      <c r="H406" s="136">
        <v>511.73</v>
      </c>
      <c r="I406" s="185"/>
      <c r="J406" s="79">
        <f t="shared" si="12"/>
        <v>0</v>
      </c>
      <c r="K406" s="69" t="str">
        <f t="shared" si="13"/>
        <v>C</v>
      </c>
      <c r="L406" s="67" t="s">
        <v>1820</v>
      </c>
    </row>
    <row r="407" spans="1:12" ht="12.75">
      <c r="A407" s="132">
        <v>240</v>
      </c>
      <c r="B407" s="125" t="s">
        <v>427</v>
      </c>
      <c r="C407" s="126" t="s">
        <v>1168</v>
      </c>
      <c r="D407" s="133" t="s">
        <v>1172</v>
      </c>
      <c r="E407" s="153" t="s">
        <v>1116</v>
      </c>
      <c r="F407" s="134" t="s">
        <v>430</v>
      </c>
      <c r="G407" s="135" t="s">
        <v>1275</v>
      </c>
      <c r="H407" s="136">
        <v>310.86</v>
      </c>
      <c r="I407" s="185"/>
      <c r="J407" s="79">
        <f t="shared" si="12"/>
        <v>0</v>
      </c>
      <c r="K407" s="69" t="str">
        <f t="shared" si="13"/>
        <v>C</v>
      </c>
      <c r="L407" s="67" t="s">
        <v>1820</v>
      </c>
    </row>
    <row r="408" spans="1:12" ht="22.5">
      <c r="A408" s="132">
        <v>241</v>
      </c>
      <c r="B408" s="125" t="s">
        <v>427</v>
      </c>
      <c r="C408" s="126" t="s">
        <v>1168</v>
      </c>
      <c r="D408" s="133" t="s">
        <v>1174</v>
      </c>
      <c r="E408" s="153" t="s">
        <v>1116</v>
      </c>
      <c r="F408" s="134" t="s">
        <v>431</v>
      </c>
      <c r="G408" s="135" t="s">
        <v>1275</v>
      </c>
      <c r="H408" s="136">
        <v>280</v>
      </c>
      <c r="I408" s="185"/>
      <c r="J408" s="79">
        <f t="shared" si="12"/>
        <v>0</v>
      </c>
      <c r="K408" s="69" t="str">
        <f t="shared" si="13"/>
        <v>C</v>
      </c>
      <c r="L408" s="67" t="s">
        <v>1820</v>
      </c>
    </row>
    <row r="409" spans="1:12" ht="22.5">
      <c r="A409" s="132">
        <v>242</v>
      </c>
      <c r="B409" s="125" t="s">
        <v>427</v>
      </c>
      <c r="C409" s="126" t="s">
        <v>1168</v>
      </c>
      <c r="D409" s="133" t="s">
        <v>1211</v>
      </c>
      <c r="E409" s="153" t="s">
        <v>1116</v>
      </c>
      <c r="F409" s="134" t="s">
        <v>432</v>
      </c>
      <c r="G409" s="135" t="s">
        <v>1231</v>
      </c>
      <c r="H409" s="136">
        <v>616.01</v>
      </c>
      <c r="I409" s="185"/>
      <c r="J409" s="79">
        <f t="shared" si="12"/>
        <v>0</v>
      </c>
      <c r="K409" s="69" t="str">
        <f t="shared" si="13"/>
        <v>C</v>
      </c>
      <c r="L409" s="67" t="s">
        <v>1820</v>
      </c>
    </row>
    <row r="410" spans="1:12" ht="12.75">
      <c r="A410" s="132">
        <v>243</v>
      </c>
      <c r="B410" s="125" t="s">
        <v>427</v>
      </c>
      <c r="C410" s="126" t="s">
        <v>1168</v>
      </c>
      <c r="D410" s="133" t="s">
        <v>1203</v>
      </c>
      <c r="E410" s="222" t="s">
        <v>1116</v>
      </c>
      <c r="F410" s="134" t="s">
        <v>433</v>
      </c>
      <c r="G410" s="135" t="s">
        <v>1231</v>
      </c>
      <c r="H410" s="136">
        <v>176.07</v>
      </c>
      <c r="I410" s="185"/>
      <c r="J410" s="79">
        <f t="shared" si="12"/>
        <v>0</v>
      </c>
      <c r="K410" s="69" t="str">
        <f t="shared" si="13"/>
        <v>C</v>
      </c>
      <c r="L410" s="67" t="s">
        <v>1820</v>
      </c>
    </row>
    <row r="411" spans="1:12" ht="12.75">
      <c r="A411" s="211"/>
      <c r="B411" s="119"/>
      <c r="C411" s="212"/>
      <c r="D411" s="119"/>
      <c r="E411" s="213"/>
      <c r="F411" s="134"/>
      <c r="G411" s="135"/>
      <c r="H411" s="136"/>
      <c r="I411" s="120"/>
      <c r="J411" s="79">
        <f t="shared" si="12"/>
      </c>
      <c r="K411" s="69">
        <f t="shared" si="13"/>
      </c>
      <c r="L411" s="67" t="s">
        <v>1816</v>
      </c>
    </row>
    <row r="412" spans="1:12" ht="12.75">
      <c r="A412" s="137"/>
      <c r="B412" s="220"/>
      <c r="C412" s="214"/>
      <c r="D412" s="221"/>
      <c r="E412" s="215"/>
      <c r="F412" s="158" t="s">
        <v>434</v>
      </c>
      <c r="G412" s="159"/>
      <c r="H412" s="160"/>
      <c r="I412" s="194"/>
      <c r="J412" s="80">
        <f>SUM(J392:J411)</f>
        <v>0</v>
      </c>
      <c r="K412" s="76">
        <f t="shared" si="13"/>
      </c>
      <c r="L412" s="67" t="s">
        <v>1820</v>
      </c>
    </row>
    <row r="413" spans="1:12" ht="12.75">
      <c r="A413" s="142"/>
      <c r="B413" s="143"/>
      <c r="C413" s="216"/>
      <c r="D413" s="144"/>
      <c r="E413" s="217"/>
      <c r="F413" s="206"/>
      <c r="G413" s="144"/>
      <c r="H413" s="207"/>
      <c r="I413" s="197"/>
      <c r="J413" s="79">
        <f t="shared" si="12"/>
      </c>
      <c r="K413" s="69">
        <f t="shared" si="13"/>
      </c>
      <c r="L413" s="67" t="s">
        <v>1816</v>
      </c>
    </row>
    <row r="414" spans="1:12" ht="12.75">
      <c r="A414" s="124"/>
      <c r="B414" s="125" t="s">
        <v>435</v>
      </c>
      <c r="C414" s="126"/>
      <c r="D414" s="127"/>
      <c r="E414" s="148" t="s">
        <v>1116</v>
      </c>
      <c r="F414" s="128" t="s">
        <v>436</v>
      </c>
      <c r="G414" s="129"/>
      <c r="H414" s="130"/>
      <c r="I414" s="120"/>
      <c r="J414" s="79">
        <f t="shared" si="12"/>
      </c>
      <c r="K414" s="69">
        <f t="shared" si="13"/>
      </c>
      <c r="L414" s="67" t="s">
        <v>1816</v>
      </c>
    </row>
    <row r="415" spans="1:12" ht="12.75">
      <c r="A415" s="124"/>
      <c r="B415" s="125" t="s">
        <v>437</v>
      </c>
      <c r="C415" s="126"/>
      <c r="D415" s="127"/>
      <c r="E415" s="148"/>
      <c r="F415" s="128" t="s">
        <v>438</v>
      </c>
      <c r="G415" s="129"/>
      <c r="H415" s="130"/>
      <c r="I415" s="120"/>
      <c r="J415" s="79">
        <f t="shared" si="12"/>
      </c>
      <c r="K415" s="69">
        <f t="shared" si="13"/>
      </c>
      <c r="L415" s="67" t="s">
        <v>1816</v>
      </c>
    </row>
    <row r="416" spans="1:12" ht="12.75">
      <c r="A416" s="124"/>
      <c r="B416" s="125" t="s">
        <v>439</v>
      </c>
      <c r="C416" s="126"/>
      <c r="D416" s="127"/>
      <c r="E416" s="148"/>
      <c r="F416" s="128" t="s">
        <v>440</v>
      </c>
      <c r="G416" s="129"/>
      <c r="H416" s="130"/>
      <c r="I416" s="120"/>
      <c r="J416" s="79">
        <f t="shared" si="12"/>
      </c>
      <c r="K416" s="69">
        <f t="shared" si="13"/>
      </c>
      <c r="L416" s="67" t="s">
        <v>1816</v>
      </c>
    </row>
    <row r="417" spans="1:12" ht="12.75">
      <c r="A417" s="132"/>
      <c r="B417" s="125" t="s">
        <v>439</v>
      </c>
      <c r="C417" s="126" t="s">
        <v>1168</v>
      </c>
      <c r="D417" s="133" t="s">
        <v>1172</v>
      </c>
      <c r="E417" s="153" t="s">
        <v>1116</v>
      </c>
      <c r="F417" s="134" t="s">
        <v>441</v>
      </c>
      <c r="G417" s="135"/>
      <c r="H417" s="136"/>
      <c r="I417" s="120"/>
      <c r="J417" s="79">
        <f t="shared" si="12"/>
      </c>
      <c r="K417" s="69">
        <f t="shared" si="13"/>
      </c>
      <c r="L417" s="67" t="s">
        <v>1816</v>
      </c>
    </row>
    <row r="418" spans="1:12" ht="12.75">
      <c r="A418" s="132">
        <v>244</v>
      </c>
      <c r="B418" s="125" t="s">
        <v>439</v>
      </c>
      <c r="C418" s="126" t="s">
        <v>1168</v>
      </c>
      <c r="D418" s="133" t="s">
        <v>1198</v>
      </c>
      <c r="E418" s="153"/>
      <c r="F418" s="134" t="s">
        <v>442</v>
      </c>
      <c r="G418" s="135" t="s">
        <v>1231</v>
      </c>
      <c r="H418" s="136">
        <v>116.74</v>
      </c>
      <c r="I418" s="185"/>
      <c r="J418" s="79">
        <f t="shared" si="12"/>
        <v>0</v>
      </c>
      <c r="K418" s="69" t="str">
        <f t="shared" si="13"/>
        <v>C</v>
      </c>
      <c r="L418" s="67" t="s">
        <v>1820</v>
      </c>
    </row>
    <row r="419" spans="1:12" ht="12.75">
      <c r="A419" s="132">
        <v>245</v>
      </c>
      <c r="B419" s="125" t="s">
        <v>439</v>
      </c>
      <c r="C419" s="126" t="s">
        <v>1168</v>
      </c>
      <c r="D419" s="133" t="s">
        <v>1174</v>
      </c>
      <c r="E419" s="153" t="s">
        <v>1116</v>
      </c>
      <c r="F419" s="134" t="s">
        <v>443</v>
      </c>
      <c r="G419" s="135" t="s">
        <v>1275</v>
      </c>
      <c r="H419" s="136">
        <v>28.8</v>
      </c>
      <c r="I419" s="185"/>
      <c r="J419" s="79">
        <f t="shared" si="12"/>
        <v>0</v>
      </c>
      <c r="K419" s="69" t="str">
        <f t="shared" si="13"/>
        <v>C</v>
      </c>
      <c r="L419" s="67" t="s">
        <v>1820</v>
      </c>
    </row>
    <row r="420" spans="1:12" ht="12.75">
      <c r="A420" s="124"/>
      <c r="B420" s="125" t="s">
        <v>444</v>
      </c>
      <c r="C420" s="126"/>
      <c r="D420" s="127"/>
      <c r="E420" s="148"/>
      <c r="F420" s="128" t="s">
        <v>445</v>
      </c>
      <c r="G420" s="129"/>
      <c r="H420" s="130"/>
      <c r="I420" s="120"/>
      <c r="J420" s="79">
        <f t="shared" si="12"/>
      </c>
      <c r="K420" s="69">
        <f t="shared" si="13"/>
      </c>
      <c r="L420" s="67" t="s">
        <v>1816</v>
      </c>
    </row>
    <row r="421" spans="1:12" ht="12.75">
      <c r="A421" s="132"/>
      <c r="B421" s="125" t="s">
        <v>444</v>
      </c>
      <c r="C421" s="126" t="s">
        <v>1168</v>
      </c>
      <c r="D421" s="133" t="s">
        <v>1172</v>
      </c>
      <c r="E421" s="153"/>
      <c r="F421" s="134" t="s">
        <v>446</v>
      </c>
      <c r="G421" s="135"/>
      <c r="H421" s="136"/>
      <c r="I421" s="120"/>
      <c r="J421" s="79">
        <f t="shared" si="12"/>
      </c>
      <c r="K421" s="69">
        <f t="shared" si="13"/>
      </c>
      <c r="L421" s="67" t="s">
        <v>1816</v>
      </c>
    </row>
    <row r="422" spans="1:12" ht="12.75">
      <c r="A422" s="132">
        <v>246</v>
      </c>
      <c r="B422" s="125" t="s">
        <v>444</v>
      </c>
      <c r="C422" s="126" t="s">
        <v>1168</v>
      </c>
      <c r="D422" s="133" t="s">
        <v>1198</v>
      </c>
      <c r="E422" s="153"/>
      <c r="F422" s="134" t="s">
        <v>447</v>
      </c>
      <c r="G422" s="135" t="s">
        <v>1231</v>
      </c>
      <c r="H422" s="136">
        <v>7.9</v>
      </c>
      <c r="I422" s="185"/>
      <c r="J422" s="79">
        <f t="shared" si="12"/>
        <v>0</v>
      </c>
      <c r="K422" s="69" t="str">
        <f t="shared" si="13"/>
        <v>C</v>
      </c>
      <c r="L422" s="67" t="s">
        <v>1820</v>
      </c>
    </row>
    <row r="423" spans="1:12" ht="12.75">
      <c r="A423" s="124"/>
      <c r="B423" s="125" t="s">
        <v>448</v>
      </c>
      <c r="C423" s="126"/>
      <c r="D423" s="127"/>
      <c r="E423" s="148" t="s">
        <v>1116</v>
      </c>
      <c r="F423" s="128" t="s">
        <v>449</v>
      </c>
      <c r="G423" s="129"/>
      <c r="H423" s="130"/>
      <c r="I423" s="120"/>
      <c r="J423" s="79">
        <f t="shared" si="12"/>
      </c>
      <c r="K423" s="69">
        <f t="shared" si="13"/>
      </c>
      <c r="L423" s="67" t="s">
        <v>1816</v>
      </c>
    </row>
    <row r="424" spans="1:12" ht="12.75">
      <c r="A424" s="124"/>
      <c r="B424" s="125" t="s">
        <v>450</v>
      </c>
      <c r="C424" s="126"/>
      <c r="D424" s="127"/>
      <c r="E424" s="148" t="s">
        <v>1116</v>
      </c>
      <c r="F424" s="128" t="s">
        <v>451</v>
      </c>
      <c r="G424" s="129"/>
      <c r="H424" s="130"/>
      <c r="I424" s="120"/>
      <c r="J424" s="79">
        <f t="shared" si="12"/>
      </c>
      <c r="K424" s="69">
        <f t="shared" si="13"/>
      </c>
      <c r="L424" s="67" t="s">
        <v>1816</v>
      </c>
    </row>
    <row r="425" spans="1:12" ht="12.75">
      <c r="A425" s="132">
        <v>247</v>
      </c>
      <c r="B425" s="125" t="s">
        <v>450</v>
      </c>
      <c r="C425" s="126" t="s">
        <v>1168</v>
      </c>
      <c r="D425" s="133" t="s">
        <v>1169</v>
      </c>
      <c r="E425" s="153" t="s">
        <v>1116</v>
      </c>
      <c r="F425" s="134" t="s">
        <v>452</v>
      </c>
      <c r="G425" s="135" t="s">
        <v>1231</v>
      </c>
      <c r="H425" s="136">
        <v>248.74</v>
      </c>
      <c r="I425" s="185"/>
      <c r="J425" s="79">
        <f t="shared" si="12"/>
        <v>0</v>
      </c>
      <c r="K425" s="69" t="str">
        <f t="shared" si="13"/>
        <v>C</v>
      </c>
      <c r="L425" s="67" t="s">
        <v>1820</v>
      </c>
    </row>
    <row r="426" spans="1:12" ht="12.75">
      <c r="A426" s="124"/>
      <c r="B426" s="125" t="s">
        <v>453</v>
      </c>
      <c r="C426" s="126"/>
      <c r="D426" s="127"/>
      <c r="E426" s="148"/>
      <c r="F426" s="128" t="s">
        <v>454</v>
      </c>
      <c r="G426" s="129"/>
      <c r="H426" s="130"/>
      <c r="I426" s="120"/>
      <c r="J426" s="79">
        <f t="shared" si="12"/>
      </c>
      <c r="K426" s="69">
        <f t="shared" si="13"/>
      </c>
      <c r="L426" s="67" t="s">
        <v>1816</v>
      </c>
    </row>
    <row r="427" spans="1:12" ht="12.75">
      <c r="A427" s="124"/>
      <c r="B427" s="125" t="s">
        <v>455</v>
      </c>
      <c r="C427" s="126"/>
      <c r="D427" s="127"/>
      <c r="E427" s="148" t="s">
        <v>1116</v>
      </c>
      <c r="F427" s="128" t="s">
        <v>456</v>
      </c>
      <c r="G427" s="129"/>
      <c r="H427" s="130"/>
      <c r="I427" s="120"/>
      <c r="J427" s="79">
        <f t="shared" si="12"/>
      </c>
      <c r="K427" s="69">
        <f t="shared" si="13"/>
      </c>
      <c r="L427" s="67" t="s">
        <v>1816</v>
      </c>
    </row>
    <row r="428" spans="1:12" ht="12.75">
      <c r="A428" s="132"/>
      <c r="B428" s="125" t="s">
        <v>455</v>
      </c>
      <c r="C428" s="126" t="s">
        <v>1168</v>
      </c>
      <c r="D428" s="133" t="s">
        <v>1169</v>
      </c>
      <c r="E428" s="153" t="s">
        <v>1116</v>
      </c>
      <c r="F428" s="134" t="s">
        <v>457</v>
      </c>
      <c r="G428" s="135"/>
      <c r="H428" s="136"/>
      <c r="I428" s="120"/>
      <c r="J428" s="79">
        <f t="shared" si="12"/>
      </c>
      <c r="K428" s="69">
        <f t="shared" si="13"/>
      </c>
      <c r="L428" s="67" t="s">
        <v>1816</v>
      </c>
    </row>
    <row r="429" spans="1:12" ht="12.75">
      <c r="A429" s="132">
        <v>248</v>
      </c>
      <c r="B429" s="125" t="s">
        <v>455</v>
      </c>
      <c r="C429" s="126" t="s">
        <v>1168</v>
      </c>
      <c r="D429" s="133" t="s">
        <v>1262</v>
      </c>
      <c r="E429" s="153" t="s">
        <v>1116</v>
      </c>
      <c r="F429" s="134" t="s">
        <v>458</v>
      </c>
      <c r="G429" s="135" t="s">
        <v>1231</v>
      </c>
      <c r="H429" s="136">
        <v>1030.81</v>
      </c>
      <c r="I429" s="185"/>
      <c r="J429" s="79">
        <f t="shared" si="12"/>
        <v>0</v>
      </c>
      <c r="K429" s="69" t="str">
        <f t="shared" si="13"/>
        <v>C</v>
      </c>
      <c r="L429" s="67" t="s">
        <v>1820</v>
      </c>
    </row>
    <row r="430" spans="1:12" ht="12.75">
      <c r="A430" s="132"/>
      <c r="B430" s="125" t="s">
        <v>455</v>
      </c>
      <c r="C430" s="126" t="s">
        <v>1168</v>
      </c>
      <c r="D430" s="133" t="s">
        <v>1172</v>
      </c>
      <c r="E430" s="153" t="s">
        <v>1116</v>
      </c>
      <c r="F430" s="134" t="s">
        <v>459</v>
      </c>
      <c r="G430" s="135"/>
      <c r="H430" s="136"/>
      <c r="I430" s="185"/>
      <c r="J430" s="79">
        <f t="shared" si="12"/>
      </c>
      <c r="K430" s="69">
        <f t="shared" si="13"/>
      </c>
      <c r="L430" s="67" t="s">
        <v>1816</v>
      </c>
    </row>
    <row r="431" spans="1:12" ht="12.75">
      <c r="A431" s="132">
        <v>249</v>
      </c>
      <c r="B431" s="125" t="s">
        <v>455</v>
      </c>
      <c r="C431" s="126" t="s">
        <v>1168</v>
      </c>
      <c r="D431" s="133" t="s">
        <v>1198</v>
      </c>
      <c r="E431" s="153" t="s">
        <v>1116</v>
      </c>
      <c r="F431" s="134" t="s">
        <v>460</v>
      </c>
      <c r="G431" s="135" t="s">
        <v>1314</v>
      </c>
      <c r="H431" s="136">
        <v>32</v>
      </c>
      <c r="I431" s="185"/>
      <c r="J431" s="79">
        <f t="shared" si="12"/>
        <v>0</v>
      </c>
      <c r="K431" s="69" t="str">
        <f t="shared" si="13"/>
        <v>C</v>
      </c>
      <c r="L431" s="67" t="s">
        <v>1820</v>
      </c>
    </row>
    <row r="432" spans="1:12" ht="12.75">
      <c r="A432" s="132">
        <v>250</v>
      </c>
      <c r="B432" s="125" t="s">
        <v>455</v>
      </c>
      <c r="C432" s="126" t="s">
        <v>1168</v>
      </c>
      <c r="D432" s="133" t="s">
        <v>1174</v>
      </c>
      <c r="E432" s="153" t="s">
        <v>1116</v>
      </c>
      <c r="F432" s="134" t="s">
        <v>461</v>
      </c>
      <c r="G432" s="135" t="s">
        <v>1314</v>
      </c>
      <c r="H432" s="136">
        <v>2</v>
      </c>
      <c r="I432" s="185"/>
      <c r="J432" s="79">
        <f t="shared" si="12"/>
        <v>0</v>
      </c>
      <c r="K432" s="69" t="str">
        <f t="shared" si="13"/>
        <v>C</v>
      </c>
      <c r="L432" s="67" t="s">
        <v>1820</v>
      </c>
    </row>
    <row r="433" spans="1:12" ht="12.75">
      <c r="A433" s="132">
        <v>251</v>
      </c>
      <c r="B433" s="125" t="s">
        <v>455</v>
      </c>
      <c r="C433" s="126" t="s">
        <v>1168</v>
      </c>
      <c r="D433" s="133" t="s">
        <v>1176</v>
      </c>
      <c r="E433" s="153" t="s">
        <v>1116</v>
      </c>
      <c r="F433" s="134" t="s">
        <v>462</v>
      </c>
      <c r="G433" s="135" t="s">
        <v>1275</v>
      </c>
      <c r="H433" s="136">
        <v>27.2</v>
      </c>
      <c r="I433" s="185"/>
      <c r="J433" s="79">
        <f t="shared" si="12"/>
        <v>0</v>
      </c>
      <c r="K433" s="69" t="str">
        <f t="shared" si="13"/>
        <v>C</v>
      </c>
      <c r="L433" s="67" t="s">
        <v>1820</v>
      </c>
    </row>
    <row r="434" spans="1:12" ht="12.75">
      <c r="A434" s="124"/>
      <c r="B434" s="125" t="s">
        <v>463</v>
      </c>
      <c r="C434" s="126"/>
      <c r="D434" s="127"/>
      <c r="E434" s="148"/>
      <c r="F434" s="128" t="s">
        <v>464</v>
      </c>
      <c r="G434" s="129"/>
      <c r="H434" s="130"/>
      <c r="I434" s="120"/>
      <c r="J434" s="79">
        <f t="shared" si="12"/>
      </c>
      <c r="K434" s="69">
        <f t="shared" si="13"/>
      </c>
      <c r="L434" s="67" t="s">
        <v>1816</v>
      </c>
    </row>
    <row r="435" spans="1:12" ht="12.75">
      <c r="A435" s="124"/>
      <c r="B435" s="125" t="s">
        <v>465</v>
      </c>
      <c r="C435" s="126"/>
      <c r="D435" s="127"/>
      <c r="E435" s="148"/>
      <c r="F435" s="128" t="s">
        <v>466</v>
      </c>
      <c r="G435" s="129"/>
      <c r="H435" s="130"/>
      <c r="I435" s="120"/>
      <c r="J435" s="79">
        <f t="shared" si="12"/>
      </c>
      <c r="K435" s="69">
        <f t="shared" si="13"/>
      </c>
      <c r="L435" s="67" t="s">
        <v>1816</v>
      </c>
    </row>
    <row r="436" spans="1:12" ht="12.75">
      <c r="A436" s="132"/>
      <c r="B436" s="125" t="s">
        <v>465</v>
      </c>
      <c r="C436" s="126" t="s">
        <v>1168</v>
      </c>
      <c r="D436" s="133" t="s">
        <v>1169</v>
      </c>
      <c r="E436" s="153" t="s">
        <v>1116</v>
      </c>
      <c r="F436" s="134" t="s">
        <v>467</v>
      </c>
      <c r="G436" s="135"/>
      <c r="H436" s="136"/>
      <c r="I436" s="120"/>
      <c r="J436" s="79">
        <f t="shared" si="12"/>
      </c>
      <c r="K436" s="69">
        <f t="shared" si="13"/>
      </c>
      <c r="L436" s="67" t="s">
        <v>1816</v>
      </c>
    </row>
    <row r="437" spans="1:12" ht="12.75">
      <c r="A437" s="132">
        <v>252</v>
      </c>
      <c r="B437" s="125" t="s">
        <v>465</v>
      </c>
      <c r="C437" s="126" t="s">
        <v>1168</v>
      </c>
      <c r="D437" s="133" t="s">
        <v>1262</v>
      </c>
      <c r="E437" s="153" t="s">
        <v>1116</v>
      </c>
      <c r="F437" s="134" t="s">
        <v>468</v>
      </c>
      <c r="G437" s="135" t="s">
        <v>1275</v>
      </c>
      <c r="H437" s="136">
        <v>136.44</v>
      </c>
      <c r="I437" s="185"/>
      <c r="J437" s="79">
        <f t="shared" si="12"/>
        <v>0</v>
      </c>
      <c r="K437" s="69" t="str">
        <f t="shared" si="13"/>
        <v>C</v>
      </c>
      <c r="L437" s="67" t="s">
        <v>1820</v>
      </c>
    </row>
    <row r="438" spans="1:12" ht="12.75">
      <c r="A438" s="124"/>
      <c r="B438" s="125" t="s">
        <v>469</v>
      </c>
      <c r="C438" s="126"/>
      <c r="D438" s="127"/>
      <c r="E438" s="148"/>
      <c r="F438" s="128" t="s">
        <v>470</v>
      </c>
      <c r="G438" s="129"/>
      <c r="H438" s="130"/>
      <c r="I438" s="120"/>
      <c r="J438" s="79">
        <f t="shared" si="12"/>
      </c>
      <c r="K438" s="69">
        <f t="shared" si="13"/>
      </c>
      <c r="L438" s="67" t="s">
        <v>1816</v>
      </c>
    </row>
    <row r="439" spans="1:12" ht="12.75">
      <c r="A439" s="124"/>
      <c r="B439" s="125" t="s">
        <v>471</v>
      </c>
      <c r="C439" s="126"/>
      <c r="D439" s="127"/>
      <c r="E439" s="148"/>
      <c r="F439" s="128" t="s">
        <v>472</v>
      </c>
      <c r="G439" s="129"/>
      <c r="H439" s="130"/>
      <c r="I439" s="120"/>
      <c r="J439" s="79">
        <f t="shared" si="12"/>
      </c>
      <c r="K439" s="69">
        <f t="shared" si="13"/>
      </c>
      <c r="L439" s="67" t="s">
        <v>1816</v>
      </c>
    </row>
    <row r="440" spans="1:12" ht="12.75">
      <c r="A440" s="132"/>
      <c r="B440" s="125" t="s">
        <v>471</v>
      </c>
      <c r="C440" s="126" t="s">
        <v>1168</v>
      </c>
      <c r="D440" s="133" t="s">
        <v>1169</v>
      </c>
      <c r="E440" s="153"/>
      <c r="F440" s="134" t="s">
        <v>473</v>
      </c>
      <c r="G440" s="135"/>
      <c r="H440" s="136"/>
      <c r="I440" s="120"/>
      <c r="J440" s="79">
        <f t="shared" si="12"/>
      </c>
      <c r="K440" s="69">
        <f t="shared" si="13"/>
      </c>
      <c r="L440" s="67" t="s">
        <v>1816</v>
      </c>
    </row>
    <row r="441" spans="1:12" ht="12.75">
      <c r="A441" s="132">
        <v>253</v>
      </c>
      <c r="B441" s="125" t="s">
        <v>471</v>
      </c>
      <c r="C441" s="126" t="s">
        <v>1168</v>
      </c>
      <c r="D441" s="133" t="s">
        <v>1388</v>
      </c>
      <c r="E441" s="153"/>
      <c r="F441" s="134" t="s">
        <v>474</v>
      </c>
      <c r="G441" s="135" t="s">
        <v>1294</v>
      </c>
      <c r="H441" s="136">
        <v>376.6</v>
      </c>
      <c r="I441" s="185"/>
      <c r="J441" s="79">
        <f t="shared" si="12"/>
        <v>0</v>
      </c>
      <c r="K441" s="69" t="str">
        <f t="shared" si="13"/>
        <v>C</v>
      </c>
      <c r="L441" s="67" t="s">
        <v>1820</v>
      </c>
    </row>
    <row r="442" spans="1:12" ht="12.75">
      <c r="A442" s="132">
        <v>254</v>
      </c>
      <c r="B442" s="125" t="s">
        <v>471</v>
      </c>
      <c r="C442" s="126" t="s">
        <v>1168</v>
      </c>
      <c r="D442" s="133" t="s">
        <v>1390</v>
      </c>
      <c r="E442" s="153"/>
      <c r="F442" s="134" t="s">
        <v>475</v>
      </c>
      <c r="G442" s="135" t="s">
        <v>1294</v>
      </c>
      <c r="H442" s="136">
        <v>45.5</v>
      </c>
      <c r="I442" s="185"/>
      <c r="J442" s="79">
        <f t="shared" si="12"/>
        <v>0</v>
      </c>
      <c r="K442" s="69" t="str">
        <f t="shared" si="13"/>
        <v>C</v>
      </c>
      <c r="L442" s="67" t="s">
        <v>1820</v>
      </c>
    </row>
    <row r="443" spans="1:12" ht="12.75">
      <c r="A443" s="124"/>
      <c r="B443" s="125" t="s">
        <v>476</v>
      </c>
      <c r="C443" s="126"/>
      <c r="D443" s="127"/>
      <c r="E443" s="148"/>
      <c r="F443" s="128" t="s">
        <v>477</v>
      </c>
      <c r="G443" s="129"/>
      <c r="H443" s="130"/>
      <c r="I443" s="120"/>
      <c r="J443" s="79">
        <f t="shared" si="12"/>
      </c>
      <c r="K443" s="69">
        <f t="shared" si="13"/>
      </c>
      <c r="L443" s="67" t="s">
        <v>1816</v>
      </c>
    </row>
    <row r="444" spans="1:12" ht="12.75">
      <c r="A444" s="124"/>
      <c r="B444" s="125" t="s">
        <v>478</v>
      </c>
      <c r="C444" s="126"/>
      <c r="D444" s="127"/>
      <c r="E444" s="148"/>
      <c r="F444" s="128" t="s">
        <v>479</v>
      </c>
      <c r="G444" s="129"/>
      <c r="H444" s="130"/>
      <c r="I444" s="120"/>
      <c r="J444" s="79">
        <f aca="true" t="shared" si="14" ref="J444:J507">+IF(AND(H444="",I444=""),"",ROUND(H444*I444,2))</f>
      </c>
      <c r="K444" s="69">
        <f aca="true" t="shared" si="15" ref="K444:K507">IF(G444&lt;&gt;"","C","")</f>
      </c>
      <c r="L444" s="67" t="s">
        <v>1816</v>
      </c>
    </row>
    <row r="445" spans="1:12" ht="12.75">
      <c r="A445" s="132"/>
      <c r="B445" s="125" t="s">
        <v>478</v>
      </c>
      <c r="C445" s="126" t="s">
        <v>1168</v>
      </c>
      <c r="D445" s="133" t="s">
        <v>1169</v>
      </c>
      <c r="E445" s="222"/>
      <c r="F445" s="134" t="s">
        <v>480</v>
      </c>
      <c r="G445" s="135"/>
      <c r="H445" s="136"/>
      <c r="I445" s="120"/>
      <c r="J445" s="79">
        <f t="shared" si="14"/>
      </c>
      <c r="K445" s="69">
        <f t="shared" si="15"/>
      </c>
      <c r="L445" s="67" t="s">
        <v>1816</v>
      </c>
    </row>
    <row r="446" spans="1:12" ht="12.75">
      <c r="A446" s="132">
        <v>255</v>
      </c>
      <c r="B446" s="125" t="s">
        <v>478</v>
      </c>
      <c r="C446" s="126" t="s">
        <v>1168</v>
      </c>
      <c r="D446" s="133" t="s">
        <v>1195</v>
      </c>
      <c r="E446" s="222"/>
      <c r="F446" s="134" t="s">
        <v>481</v>
      </c>
      <c r="G446" s="135" t="s">
        <v>1294</v>
      </c>
      <c r="H446" s="136">
        <v>2.6</v>
      </c>
      <c r="I446" s="185"/>
      <c r="J446" s="79">
        <f t="shared" si="14"/>
        <v>0</v>
      </c>
      <c r="K446" s="69" t="str">
        <f t="shared" si="15"/>
        <v>C</v>
      </c>
      <c r="L446" s="67" t="s">
        <v>1820</v>
      </c>
    </row>
    <row r="447" spans="1:12" ht="12.75">
      <c r="A447" s="211"/>
      <c r="B447" s="119"/>
      <c r="C447" s="119"/>
      <c r="D447" s="119"/>
      <c r="E447" s="213"/>
      <c r="F447" s="134"/>
      <c r="G447" s="135"/>
      <c r="H447" s="136"/>
      <c r="I447" s="120"/>
      <c r="J447" s="79">
        <f t="shared" si="14"/>
      </c>
      <c r="K447" s="69">
        <f t="shared" si="15"/>
      </c>
      <c r="L447" s="67" t="s">
        <v>1816</v>
      </c>
    </row>
    <row r="448" spans="1:12" ht="12.75">
      <c r="A448" s="137"/>
      <c r="B448" s="220"/>
      <c r="C448" s="220"/>
      <c r="D448" s="221"/>
      <c r="E448" s="215"/>
      <c r="F448" s="158" t="s">
        <v>482</v>
      </c>
      <c r="G448" s="159"/>
      <c r="H448" s="160"/>
      <c r="I448" s="194"/>
      <c r="J448" s="80">
        <f>SUM(J418:J447)</f>
        <v>0</v>
      </c>
      <c r="K448" s="76">
        <f t="shared" si="15"/>
      </c>
      <c r="L448" s="67" t="s">
        <v>1820</v>
      </c>
    </row>
    <row r="449" spans="1:12" ht="12.75">
      <c r="A449" s="142"/>
      <c r="B449" s="143"/>
      <c r="C449" s="143"/>
      <c r="D449" s="144"/>
      <c r="E449" s="217"/>
      <c r="F449" s="206"/>
      <c r="G449" s="144"/>
      <c r="H449" s="207"/>
      <c r="I449" s="197"/>
      <c r="J449" s="79">
        <f t="shared" si="14"/>
      </c>
      <c r="K449" s="69">
        <f t="shared" si="15"/>
      </c>
      <c r="L449" s="67" t="s">
        <v>1816</v>
      </c>
    </row>
    <row r="450" spans="1:12" ht="12.75">
      <c r="A450" s="124"/>
      <c r="B450" s="125" t="s">
        <v>483</v>
      </c>
      <c r="C450" s="126"/>
      <c r="D450" s="127"/>
      <c r="E450" s="148" t="s">
        <v>1116</v>
      </c>
      <c r="F450" s="128" t="s">
        <v>484</v>
      </c>
      <c r="G450" s="129"/>
      <c r="H450" s="130"/>
      <c r="I450" s="120"/>
      <c r="J450" s="79">
        <f t="shared" si="14"/>
      </c>
      <c r="K450" s="69">
        <f t="shared" si="15"/>
      </c>
      <c r="L450" s="67" t="s">
        <v>1822</v>
      </c>
    </row>
    <row r="451" spans="1:12" ht="12.75">
      <c r="A451" s="124"/>
      <c r="B451" s="125" t="s">
        <v>485</v>
      </c>
      <c r="C451" s="126"/>
      <c r="D451" s="127"/>
      <c r="E451" s="148" t="s">
        <v>1116</v>
      </c>
      <c r="F451" s="128" t="s">
        <v>486</v>
      </c>
      <c r="G451" s="129"/>
      <c r="H451" s="130"/>
      <c r="I451" s="120"/>
      <c r="J451" s="79">
        <f t="shared" si="14"/>
      </c>
      <c r="K451" s="69">
        <f t="shared" si="15"/>
      </c>
      <c r="L451" s="67" t="s">
        <v>1816</v>
      </c>
    </row>
    <row r="452" spans="1:12" ht="12.75">
      <c r="A452" s="124"/>
      <c r="B452" s="125" t="s">
        <v>487</v>
      </c>
      <c r="C452" s="126"/>
      <c r="D452" s="127"/>
      <c r="E452" s="148" t="s">
        <v>1116</v>
      </c>
      <c r="F452" s="128" t="s">
        <v>488</v>
      </c>
      <c r="G452" s="129"/>
      <c r="H452" s="130"/>
      <c r="I452" s="120"/>
      <c r="J452" s="79">
        <f t="shared" si="14"/>
      </c>
      <c r="K452" s="69">
        <f t="shared" si="15"/>
      </c>
      <c r="L452" s="67" t="s">
        <v>1816</v>
      </c>
    </row>
    <row r="453" spans="1:12" ht="12.75">
      <c r="A453" s="132"/>
      <c r="B453" s="125" t="s">
        <v>487</v>
      </c>
      <c r="C453" s="126" t="s">
        <v>1168</v>
      </c>
      <c r="D453" s="133" t="s">
        <v>1169</v>
      </c>
      <c r="E453" s="148" t="s">
        <v>1116</v>
      </c>
      <c r="F453" s="134" t="s">
        <v>489</v>
      </c>
      <c r="G453" s="135"/>
      <c r="H453" s="136"/>
      <c r="I453" s="120"/>
      <c r="J453" s="79">
        <f t="shared" si="14"/>
      </c>
      <c r="K453" s="69">
        <f t="shared" si="15"/>
      </c>
      <c r="L453" s="67" t="s">
        <v>1816</v>
      </c>
    </row>
    <row r="454" spans="1:12" ht="12.75">
      <c r="A454" s="132">
        <v>256</v>
      </c>
      <c r="B454" s="125" t="s">
        <v>487</v>
      </c>
      <c r="C454" s="126" t="s">
        <v>1168</v>
      </c>
      <c r="D454" s="133" t="s">
        <v>1262</v>
      </c>
      <c r="E454" s="148" t="s">
        <v>1116</v>
      </c>
      <c r="F454" s="134" t="s">
        <v>489</v>
      </c>
      <c r="G454" s="135" t="s">
        <v>1275</v>
      </c>
      <c r="H454" s="136">
        <v>31</v>
      </c>
      <c r="I454" s="185"/>
      <c r="J454" s="79">
        <f t="shared" si="14"/>
        <v>0</v>
      </c>
      <c r="K454" s="69" t="str">
        <f t="shared" si="15"/>
        <v>C</v>
      </c>
      <c r="L454" s="67" t="s">
        <v>1820</v>
      </c>
    </row>
    <row r="455" spans="1:12" ht="12.75">
      <c r="A455" s="132">
        <v>257</v>
      </c>
      <c r="B455" s="125" t="s">
        <v>487</v>
      </c>
      <c r="C455" s="126" t="s">
        <v>1168</v>
      </c>
      <c r="D455" s="133" t="s">
        <v>1195</v>
      </c>
      <c r="E455" s="148" t="s">
        <v>1116</v>
      </c>
      <c r="F455" s="134" t="s">
        <v>489</v>
      </c>
      <c r="G455" s="135" t="s">
        <v>1275</v>
      </c>
      <c r="H455" s="136">
        <v>106</v>
      </c>
      <c r="I455" s="185"/>
      <c r="J455" s="79">
        <f t="shared" si="14"/>
        <v>0</v>
      </c>
      <c r="K455" s="69" t="str">
        <f t="shared" si="15"/>
        <v>C</v>
      </c>
      <c r="L455" s="67" t="s">
        <v>1820</v>
      </c>
    </row>
    <row r="456" spans="1:12" ht="12.75">
      <c r="A456" s="132">
        <v>258</v>
      </c>
      <c r="B456" s="125" t="s">
        <v>487</v>
      </c>
      <c r="C456" s="126" t="s">
        <v>1168</v>
      </c>
      <c r="D456" s="133" t="s">
        <v>1315</v>
      </c>
      <c r="E456" s="148" t="s">
        <v>1116</v>
      </c>
      <c r="F456" s="134" t="s">
        <v>489</v>
      </c>
      <c r="G456" s="135" t="s">
        <v>1275</v>
      </c>
      <c r="H456" s="136">
        <v>31</v>
      </c>
      <c r="I456" s="185"/>
      <c r="J456" s="79">
        <f t="shared" si="14"/>
        <v>0</v>
      </c>
      <c r="K456" s="69" t="str">
        <f t="shared" si="15"/>
        <v>C</v>
      </c>
      <c r="L456" s="67" t="s">
        <v>1820</v>
      </c>
    </row>
    <row r="457" spans="1:12" ht="12.75">
      <c r="A457" s="132"/>
      <c r="B457" s="125" t="s">
        <v>487</v>
      </c>
      <c r="C457" s="126" t="s">
        <v>1168</v>
      </c>
      <c r="D457" s="133" t="s">
        <v>1172</v>
      </c>
      <c r="E457" s="148" t="s">
        <v>1116</v>
      </c>
      <c r="F457" s="134" t="s">
        <v>490</v>
      </c>
      <c r="G457" s="135"/>
      <c r="H457" s="136"/>
      <c r="I457" s="185"/>
      <c r="J457" s="79">
        <f t="shared" si="14"/>
      </c>
      <c r="K457" s="69">
        <f t="shared" si="15"/>
      </c>
      <c r="L457" s="67" t="s">
        <v>1816</v>
      </c>
    </row>
    <row r="458" spans="1:12" ht="12.75">
      <c r="A458" s="132">
        <v>259</v>
      </c>
      <c r="B458" s="125" t="s">
        <v>487</v>
      </c>
      <c r="C458" s="126" t="s">
        <v>1168</v>
      </c>
      <c r="D458" s="133" t="s">
        <v>1198</v>
      </c>
      <c r="E458" s="148" t="s">
        <v>1116</v>
      </c>
      <c r="F458" s="134" t="s">
        <v>490</v>
      </c>
      <c r="G458" s="135" t="s">
        <v>1275</v>
      </c>
      <c r="H458" s="136">
        <v>146</v>
      </c>
      <c r="I458" s="185"/>
      <c r="J458" s="79">
        <f t="shared" si="14"/>
        <v>0</v>
      </c>
      <c r="K458" s="69" t="str">
        <f t="shared" si="15"/>
        <v>C</v>
      </c>
      <c r="L458" s="67" t="s">
        <v>1820</v>
      </c>
    </row>
    <row r="459" spans="1:12" ht="12.75">
      <c r="A459" s="132">
        <v>260</v>
      </c>
      <c r="B459" s="125" t="s">
        <v>487</v>
      </c>
      <c r="C459" s="126" t="s">
        <v>1168</v>
      </c>
      <c r="D459" s="133" t="s">
        <v>1341</v>
      </c>
      <c r="E459" s="148" t="s">
        <v>1116</v>
      </c>
      <c r="F459" s="134" t="s">
        <v>490</v>
      </c>
      <c r="G459" s="135" t="s">
        <v>1275</v>
      </c>
      <c r="H459" s="136">
        <v>30</v>
      </c>
      <c r="I459" s="185"/>
      <c r="J459" s="79">
        <f t="shared" si="14"/>
        <v>0</v>
      </c>
      <c r="K459" s="69" t="str">
        <f t="shared" si="15"/>
        <v>C</v>
      </c>
      <c r="L459" s="67" t="s">
        <v>1820</v>
      </c>
    </row>
    <row r="460" spans="1:12" ht="12.75">
      <c r="A460" s="124"/>
      <c r="B460" s="125" t="s">
        <v>491</v>
      </c>
      <c r="C460" s="126" t="s">
        <v>1168</v>
      </c>
      <c r="D460" s="127"/>
      <c r="E460" s="148" t="s">
        <v>1116</v>
      </c>
      <c r="F460" s="128" t="s">
        <v>492</v>
      </c>
      <c r="G460" s="129"/>
      <c r="H460" s="130"/>
      <c r="I460" s="120"/>
      <c r="J460" s="79">
        <f t="shared" si="14"/>
      </c>
      <c r="K460" s="69">
        <f t="shared" si="15"/>
      </c>
      <c r="L460" s="67" t="s">
        <v>1816</v>
      </c>
    </row>
    <row r="461" spans="1:12" ht="12.75">
      <c r="A461" s="132">
        <v>261</v>
      </c>
      <c r="B461" s="125" t="s">
        <v>491</v>
      </c>
      <c r="C461" s="126" t="s">
        <v>1168</v>
      </c>
      <c r="D461" s="133" t="s">
        <v>1169</v>
      </c>
      <c r="E461" s="148" t="s">
        <v>1116</v>
      </c>
      <c r="F461" s="134" t="s">
        <v>493</v>
      </c>
      <c r="G461" s="135" t="s">
        <v>1231</v>
      </c>
      <c r="H461" s="136">
        <v>120</v>
      </c>
      <c r="I461" s="185"/>
      <c r="J461" s="79">
        <f t="shared" si="14"/>
        <v>0</v>
      </c>
      <c r="K461" s="69" t="str">
        <f t="shared" si="15"/>
        <v>C</v>
      </c>
      <c r="L461" s="67" t="s">
        <v>1820</v>
      </c>
    </row>
    <row r="462" spans="1:12" ht="12.75">
      <c r="A462" s="211"/>
      <c r="B462" s="119"/>
      <c r="C462" s="212"/>
      <c r="D462" s="119"/>
      <c r="E462" s="213"/>
      <c r="F462" s="134"/>
      <c r="G462" s="135"/>
      <c r="H462" s="136"/>
      <c r="I462" s="120"/>
      <c r="J462" s="79">
        <f t="shared" si="14"/>
      </c>
      <c r="K462" s="69">
        <f t="shared" si="15"/>
      </c>
      <c r="L462" s="67" t="s">
        <v>1816</v>
      </c>
    </row>
    <row r="463" spans="1:12" ht="12.75">
      <c r="A463" s="137"/>
      <c r="B463" s="220"/>
      <c r="C463" s="214"/>
      <c r="D463" s="221"/>
      <c r="E463" s="215"/>
      <c r="F463" s="158" t="s">
        <v>494</v>
      </c>
      <c r="G463" s="159"/>
      <c r="H463" s="160"/>
      <c r="I463" s="194"/>
      <c r="J463" s="80">
        <f>SUM(J453:J462)</f>
        <v>0</v>
      </c>
      <c r="K463" s="76">
        <f t="shared" si="15"/>
      </c>
      <c r="L463" s="67" t="s">
        <v>1820</v>
      </c>
    </row>
    <row r="464" spans="1:12" ht="12.75">
      <c r="A464" s="142"/>
      <c r="B464" s="143"/>
      <c r="C464" s="216"/>
      <c r="D464" s="144"/>
      <c r="E464" s="217"/>
      <c r="F464" s="206"/>
      <c r="G464" s="144"/>
      <c r="H464" s="207"/>
      <c r="I464" s="197"/>
      <c r="J464" s="79">
        <f t="shared" si="14"/>
      </c>
      <c r="K464" s="69">
        <f t="shared" si="15"/>
      </c>
      <c r="L464" s="67" t="s">
        <v>1816</v>
      </c>
    </row>
    <row r="465" spans="1:12" ht="12.75">
      <c r="A465" s="124"/>
      <c r="B465" s="125" t="s">
        <v>495</v>
      </c>
      <c r="C465" s="126"/>
      <c r="D465" s="127"/>
      <c r="E465" s="148"/>
      <c r="F465" s="128" t="s">
        <v>496</v>
      </c>
      <c r="G465" s="129"/>
      <c r="H465" s="130"/>
      <c r="I465" s="120"/>
      <c r="J465" s="79">
        <f t="shared" si="14"/>
      </c>
      <c r="K465" s="69">
        <f t="shared" si="15"/>
      </c>
      <c r="L465" s="67" t="s">
        <v>1816</v>
      </c>
    </row>
    <row r="466" spans="1:12" ht="12.75">
      <c r="A466" s="124"/>
      <c r="B466" s="125" t="s">
        <v>497</v>
      </c>
      <c r="C466" s="126"/>
      <c r="D466" s="127"/>
      <c r="E466" s="148"/>
      <c r="F466" s="128" t="s">
        <v>498</v>
      </c>
      <c r="G466" s="129"/>
      <c r="H466" s="130"/>
      <c r="I466" s="120"/>
      <c r="J466" s="79">
        <f t="shared" si="14"/>
      </c>
      <c r="K466" s="69">
        <f t="shared" si="15"/>
      </c>
      <c r="L466" s="67" t="s">
        <v>1816</v>
      </c>
    </row>
    <row r="467" spans="1:12" ht="12.75">
      <c r="A467" s="124"/>
      <c r="B467" s="125" t="s">
        <v>499</v>
      </c>
      <c r="C467" s="126"/>
      <c r="D467" s="127"/>
      <c r="E467" s="148"/>
      <c r="F467" s="128" t="s">
        <v>500</v>
      </c>
      <c r="G467" s="129"/>
      <c r="H467" s="130"/>
      <c r="I467" s="120"/>
      <c r="J467" s="79">
        <f t="shared" si="14"/>
      </c>
      <c r="K467" s="69">
        <f t="shared" si="15"/>
      </c>
      <c r="L467" s="67" t="s">
        <v>1816</v>
      </c>
    </row>
    <row r="468" spans="1:12" ht="12.75">
      <c r="A468" s="132"/>
      <c r="B468" s="125" t="s">
        <v>499</v>
      </c>
      <c r="C468" s="126" t="s">
        <v>1168</v>
      </c>
      <c r="D468" s="133" t="s">
        <v>1169</v>
      </c>
      <c r="E468" s="153" t="s">
        <v>1116</v>
      </c>
      <c r="F468" s="134" t="s">
        <v>501</v>
      </c>
      <c r="G468" s="135"/>
      <c r="H468" s="136"/>
      <c r="I468" s="120"/>
      <c r="J468" s="79">
        <f t="shared" si="14"/>
      </c>
      <c r="K468" s="69">
        <f t="shared" si="15"/>
      </c>
      <c r="L468" s="67" t="s">
        <v>1816</v>
      </c>
    </row>
    <row r="469" spans="1:12" ht="12.75">
      <c r="A469" s="132">
        <v>262</v>
      </c>
      <c r="B469" s="125" t="s">
        <v>499</v>
      </c>
      <c r="C469" s="126" t="s">
        <v>1168</v>
      </c>
      <c r="D469" s="133" t="s">
        <v>1262</v>
      </c>
      <c r="E469" s="153" t="s">
        <v>1116</v>
      </c>
      <c r="F469" s="134" t="s">
        <v>502</v>
      </c>
      <c r="G469" s="135" t="s">
        <v>1314</v>
      </c>
      <c r="H469" s="136">
        <v>9</v>
      </c>
      <c r="I469" s="185"/>
      <c r="J469" s="79">
        <f t="shared" si="14"/>
        <v>0</v>
      </c>
      <c r="K469" s="69" t="str">
        <f t="shared" si="15"/>
        <v>C</v>
      </c>
      <c r="L469" s="67" t="s">
        <v>1820</v>
      </c>
    </row>
    <row r="470" spans="1:12" ht="12.75">
      <c r="A470" s="132">
        <v>263</v>
      </c>
      <c r="B470" s="125" t="s">
        <v>499</v>
      </c>
      <c r="C470" s="126" t="s">
        <v>1168</v>
      </c>
      <c r="D470" s="133" t="s">
        <v>1195</v>
      </c>
      <c r="E470" s="153" t="s">
        <v>1116</v>
      </c>
      <c r="F470" s="134" t="s">
        <v>503</v>
      </c>
      <c r="G470" s="135" t="s">
        <v>1314</v>
      </c>
      <c r="H470" s="136">
        <v>10</v>
      </c>
      <c r="I470" s="185"/>
      <c r="J470" s="79">
        <f t="shared" si="14"/>
        <v>0</v>
      </c>
      <c r="K470" s="69" t="str">
        <f t="shared" si="15"/>
        <v>C</v>
      </c>
      <c r="L470" s="67" t="s">
        <v>1820</v>
      </c>
    </row>
    <row r="471" spans="1:12" ht="12.75">
      <c r="A471" s="132">
        <v>264</v>
      </c>
      <c r="B471" s="125" t="s">
        <v>499</v>
      </c>
      <c r="C471" s="126" t="s">
        <v>1168</v>
      </c>
      <c r="D471" s="133" t="s">
        <v>1315</v>
      </c>
      <c r="E471" s="153" t="s">
        <v>1116</v>
      </c>
      <c r="F471" s="134" t="s">
        <v>504</v>
      </c>
      <c r="G471" s="135" t="s">
        <v>1314</v>
      </c>
      <c r="H471" s="136">
        <v>2</v>
      </c>
      <c r="I471" s="185"/>
      <c r="J471" s="79">
        <f t="shared" si="14"/>
        <v>0</v>
      </c>
      <c r="K471" s="69" t="str">
        <f t="shared" si="15"/>
        <v>C</v>
      </c>
      <c r="L471" s="67" t="s">
        <v>1820</v>
      </c>
    </row>
    <row r="472" spans="1:12" ht="12.75">
      <c r="A472" s="132">
        <v>265</v>
      </c>
      <c r="B472" s="125" t="s">
        <v>499</v>
      </c>
      <c r="C472" s="126" t="s">
        <v>1168</v>
      </c>
      <c r="D472" s="133" t="s">
        <v>1330</v>
      </c>
      <c r="E472" s="153" t="s">
        <v>1116</v>
      </c>
      <c r="F472" s="134" t="s">
        <v>505</v>
      </c>
      <c r="G472" s="135" t="s">
        <v>1314</v>
      </c>
      <c r="H472" s="136">
        <v>1</v>
      </c>
      <c r="I472" s="185"/>
      <c r="J472" s="79">
        <f t="shared" si="14"/>
        <v>0</v>
      </c>
      <c r="K472" s="69" t="str">
        <f t="shared" si="15"/>
        <v>C</v>
      </c>
      <c r="L472" s="67" t="s">
        <v>1820</v>
      </c>
    </row>
    <row r="473" spans="1:12" ht="12.75">
      <c r="A473" s="132">
        <v>266</v>
      </c>
      <c r="B473" s="125" t="s">
        <v>499</v>
      </c>
      <c r="C473" s="126" t="s">
        <v>1168</v>
      </c>
      <c r="D473" s="133" t="s">
        <v>1332</v>
      </c>
      <c r="E473" s="153" t="s">
        <v>1116</v>
      </c>
      <c r="F473" s="134" t="s">
        <v>506</v>
      </c>
      <c r="G473" s="135" t="s">
        <v>1314</v>
      </c>
      <c r="H473" s="136">
        <v>2</v>
      </c>
      <c r="I473" s="185"/>
      <c r="J473" s="79">
        <f t="shared" si="14"/>
        <v>0</v>
      </c>
      <c r="K473" s="69" t="str">
        <f t="shared" si="15"/>
        <v>C</v>
      </c>
      <c r="L473" s="67" t="s">
        <v>1820</v>
      </c>
    </row>
    <row r="474" spans="1:12" ht="12.75">
      <c r="A474" s="132">
        <v>267</v>
      </c>
      <c r="B474" s="125" t="s">
        <v>499</v>
      </c>
      <c r="C474" s="126" t="s">
        <v>1168</v>
      </c>
      <c r="D474" s="133" t="s">
        <v>1252</v>
      </c>
      <c r="E474" s="153" t="s">
        <v>1116</v>
      </c>
      <c r="F474" s="134" t="s">
        <v>507</v>
      </c>
      <c r="G474" s="135" t="s">
        <v>1314</v>
      </c>
      <c r="H474" s="136">
        <v>2</v>
      </c>
      <c r="I474" s="185"/>
      <c r="J474" s="79">
        <f t="shared" si="14"/>
        <v>0</v>
      </c>
      <c r="K474" s="69" t="str">
        <f t="shared" si="15"/>
        <v>C</v>
      </c>
      <c r="L474" s="67" t="s">
        <v>1820</v>
      </c>
    </row>
    <row r="475" spans="1:12" ht="12.75">
      <c r="A475" s="132">
        <v>268</v>
      </c>
      <c r="B475" s="125" t="s">
        <v>499</v>
      </c>
      <c r="C475" s="126" t="s">
        <v>1168</v>
      </c>
      <c r="D475" s="133" t="s">
        <v>1335</v>
      </c>
      <c r="E475" s="153" t="s">
        <v>1116</v>
      </c>
      <c r="F475" s="134" t="s">
        <v>508</v>
      </c>
      <c r="G475" s="135" t="s">
        <v>1314</v>
      </c>
      <c r="H475" s="136">
        <v>17</v>
      </c>
      <c r="I475" s="185"/>
      <c r="J475" s="79">
        <f t="shared" si="14"/>
        <v>0</v>
      </c>
      <c r="K475" s="69" t="str">
        <f t="shared" si="15"/>
        <v>C</v>
      </c>
      <c r="L475" s="67" t="s">
        <v>1820</v>
      </c>
    </row>
    <row r="476" spans="1:12" ht="12.75">
      <c r="A476" s="132">
        <v>269</v>
      </c>
      <c r="B476" s="223" t="s">
        <v>499</v>
      </c>
      <c r="C476" s="126" t="s">
        <v>1168</v>
      </c>
      <c r="D476" s="133" t="s">
        <v>1300</v>
      </c>
      <c r="E476" s="153" t="s">
        <v>1116</v>
      </c>
      <c r="F476" s="134" t="s">
        <v>509</v>
      </c>
      <c r="G476" s="135" t="s">
        <v>1314</v>
      </c>
      <c r="H476" s="136">
        <v>1</v>
      </c>
      <c r="I476" s="185"/>
      <c r="J476" s="79">
        <f t="shared" si="14"/>
        <v>0</v>
      </c>
      <c r="K476" s="69" t="str">
        <f t="shared" si="15"/>
        <v>C</v>
      </c>
      <c r="L476" s="67" t="s">
        <v>1820</v>
      </c>
    </row>
    <row r="477" spans="1:12" ht="12.75">
      <c r="A477" s="132"/>
      <c r="B477" s="125" t="s">
        <v>499</v>
      </c>
      <c r="C477" s="126" t="s">
        <v>1168</v>
      </c>
      <c r="D477" s="133" t="s">
        <v>1172</v>
      </c>
      <c r="E477" s="153" t="s">
        <v>1116</v>
      </c>
      <c r="F477" s="134" t="s">
        <v>510</v>
      </c>
      <c r="G477" s="135"/>
      <c r="H477" s="136"/>
      <c r="I477" s="185"/>
      <c r="J477" s="79">
        <f t="shared" si="14"/>
      </c>
      <c r="K477" s="69">
        <f t="shared" si="15"/>
      </c>
      <c r="L477" s="67" t="s">
        <v>1816</v>
      </c>
    </row>
    <row r="478" spans="1:12" ht="22.5">
      <c r="A478" s="132">
        <v>270</v>
      </c>
      <c r="B478" s="125" t="s">
        <v>499</v>
      </c>
      <c r="C478" s="126" t="s">
        <v>1168</v>
      </c>
      <c r="D478" s="133" t="s">
        <v>1198</v>
      </c>
      <c r="E478" s="153" t="s">
        <v>1116</v>
      </c>
      <c r="F478" s="134" t="s">
        <v>511</v>
      </c>
      <c r="G478" s="135" t="s">
        <v>1314</v>
      </c>
      <c r="H478" s="136">
        <v>2</v>
      </c>
      <c r="I478" s="185"/>
      <c r="J478" s="79">
        <f t="shared" si="14"/>
        <v>0</v>
      </c>
      <c r="K478" s="69" t="str">
        <f t="shared" si="15"/>
        <v>C</v>
      </c>
      <c r="L478" s="67" t="s">
        <v>1820</v>
      </c>
    </row>
    <row r="479" spans="1:12" ht="22.5">
      <c r="A479" s="132">
        <v>271</v>
      </c>
      <c r="B479" s="125" t="s">
        <v>499</v>
      </c>
      <c r="C479" s="126" t="s">
        <v>1168</v>
      </c>
      <c r="D479" s="133" t="s">
        <v>1341</v>
      </c>
      <c r="E479" s="153" t="s">
        <v>1116</v>
      </c>
      <c r="F479" s="134" t="s">
        <v>512</v>
      </c>
      <c r="G479" s="135" t="s">
        <v>1314</v>
      </c>
      <c r="H479" s="136">
        <v>2</v>
      </c>
      <c r="I479" s="185"/>
      <c r="J479" s="79">
        <f t="shared" si="14"/>
        <v>0</v>
      </c>
      <c r="K479" s="69" t="str">
        <f t="shared" si="15"/>
        <v>C</v>
      </c>
      <c r="L479" s="67" t="s">
        <v>1820</v>
      </c>
    </row>
    <row r="480" spans="1:12" ht="12.75">
      <c r="A480" s="132">
        <v>272</v>
      </c>
      <c r="B480" s="125" t="s">
        <v>499</v>
      </c>
      <c r="C480" s="126" t="s">
        <v>1168</v>
      </c>
      <c r="D480" s="133" t="s">
        <v>87</v>
      </c>
      <c r="E480" s="153" t="s">
        <v>1116</v>
      </c>
      <c r="F480" s="134" t="s">
        <v>513</v>
      </c>
      <c r="G480" s="135" t="s">
        <v>1314</v>
      </c>
      <c r="H480" s="136">
        <v>2</v>
      </c>
      <c r="I480" s="185"/>
      <c r="J480" s="79">
        <f t="shared" si="14"/>
        <v>0</v>
      </c>
      <c r="K480" s="69" t="str">
        <f t="shared" si="15"/>
        <v>C</v>
      </c>
      <c r="L480" s="67" t="s">
        <v>1820</v>
      </c>
    </row>
    <row r="481" spans="1:12" ht="12.75">
      <c r="A481" s="132"/>
      <c r="B481" s="125" t="s">
        <v>499</v>
      </c>
      <c r="C481" s="126" t="s">
        <v>1168</v>
      </c>
      <c r="D481" s="133" t="s">
        <v>1174</v>
      </c>
      <c r="E481" s="153"/>
      <c r="F481" s="134" t="s">
        <v>339</v>
      </c>
      <c r="G481" s="135"/>
      <c r="H481" s="136"/>
      <c r="I481" s="185"/>
      <c r="J481" s="79">
        <f t="shared" si="14"/>
      </c>
      <c r="K481" s="69">
        <f t="shared" si="15"/>
      </c>
      <c r="L481" s="67" t="s">
        <v>1816</v>
      </c>
    </row>
    <row r="482" spans="1:12" ht="12.75">
      <c r="A482" s="132">
        <v>273</v>
      </c>
      <c r="B482" s="125" t="s">
        <v>499</v>
      </c>
      <c r="C482" s="126" t="s">
        <v>1168</v>
      </c>
      <c r="D482" s="133" t="s">
        <v>12</v>
      </c>
      <c r="E482" s="153"/>
      <c r="F482" s="134" t="s">
        <v>514</v>
      </c>
      <c r="G482" s="135" t="s">
        <v>1223</v>
      </c>
      <c r="H482" s="136">
        <v>6</v>
      </c>
      <c r="I482" s="185"/>
      <c r="J482" s="79">
        <f t="shared" si="14"/>
        <v>0</v>
      </c>
      <c r="K482" s="69" t="str">
        <f t="shared" si="15"/>
        <v>C</v>
      </c>
      <c r="L482" s="67" t="s">
        <v>1820</v>
      </c>
    </row>
    <row r="483" spans="1:12" ht="12.75">
      <c r="A483" s="124"/>
      <c r="B483" s="125" t="s">
        <v>515</v>
      </c>
      <c r="C483" s="126"/>
      <c r="D483" s="127"/>
      <c r="E483" s="148" t="s">
        <v>1116</v>
      </c>
      <c r="F483" s="128" t="s">
        <v>516</v>
      </c>
      <c r="G483" s="129"/>
      <c r="H483" s="130"/>
      <c r="I483" s="120"/>
      <c r="J483" s="79">
        <f t="shared" si="14"/>
      </c>
      <c r="K483" s="69">
        <f t="shared" si="15"/>
      </c>
      <c r="L483" s="67" t="s">
        <v>1816</v>
      </c>
    </row>
    <row r="484" spans="1:12" ht="12.75">
      <c r="A484" s="124"/>
      <c r="B484" s="125" t="s">
        <v>517</v>
      </c>
      <c r="C484" s="126"/>
      <c r="D484" s="127"/>
      <c r="E484" s="148" t="s">
        <v>1116</v>
      </c>
      <c r="F484" s="128" t="s">
        <v>518</v>
      </c>
      <c r="G484" s="129"/>
      <c r="H484" s="130"/>
      <c r="I484" s="120"/>
      <c r="J484" s="79">
        <f t="shared" si="14"/>
      </c>
      <c r="K484" s="69">
        <f t="shared" si="15"/>
      </c>
      <c r="L484" s="67" t="s">
        <v>1816</v>
      </c>
    </row>
    <row r="485" spans="1:12" ht="12.75">
      <c r="A485" s="132"/>
      <c r="B485" s="125" t="s">
        <v>517</v>
      </c>
      <c r="C485" s="126" t="s">
        <v>1168</v>
      </c>
      <c r="D485" s="133" t="s">
        <v>1174</v>
      </c>
      <c r="E485" s="153" t="s">
        <v>1116</v>
      </c>
      <c r="F485" s="134" t="s">
        <v>519</v>
      </c>
      <c r="G485" s="135"/>
      <c r="H485" s="136"/>
      <c r="I485" s="120"/>
      <c r="J485" s="79">
        <f t="shared" si="14"/>
      </c>
      <c r="K485" s="69">
        <f t="shared" si="15"/>
      </c>
      <c r="L485" s="67" t="s">
        <v>1816</v>
      </c>
    </row>
    <row r="486" spans="1:12" ht="12.75">
      <c r="A486" s="132">
        <v>274</v>
      </c>
      <c r="B486" s="125" t="s">
        <v>517</v>
      </c>
      <c r="C486" s="126" t="s">
        <v>1168</v>
      </c>
      <c r="D486" s="133" t="s">
        <v>252</v>
      </c>
      <c r="E486" s="153" t="s">
        <v>1116</v>
      </c>
      <c r="F486" s="134" t="s">
        <v>520</v>
      </c>
      <c r="G486" s="135" t="s">
        <v>1231</v>
      </c>
      <c r="H486" s="136">
        <v>33.7</v>
      </c>
      <c r="I486" s="185"/>
      <c r="J486" s="79">
        <f t="shared" si="14"/>
        <v>0</v>
      </c>
      <c r="K486" s="69" t="str">
        <f t="shared" si="15"/>
        <v>C</v>
      </c>
      <c r="L486" s="67" t="s">
        <v>1820</v>
      </c>
    </row>
    <row r="487" spans="1:12" ht="12.75">
      <c r="A487" s="124"/>
      <c r="B487" s="125" t="s">
        <v>521</v>
      </c>
      <c r="C487" s="126"/>
      <c r="D487" s="127"/>
      <c r="E487" s="148"/>
      <c r="F487" s="128" t="s">
        <v>522</v>
      </c>
      <c r="G487" s="129"/>
      <c r="H487" s="130"/>
      <c r="I487" s="120"/>
      <c r="J487" s="79">
        <f t="shared" si="14"/>
      </c>
      <c r="K487" s="69">
        <f t="shared" si="15"/>
      </c>
      <c r="L487" s="67" t="s">
        <v>1816</v>
      </c>
    </row>
    <row r="488" spans="1:12" ht="12.75">
      <c r="A488" s="124"/>
      <c r="B488" s="125" t="s">
        <v>523</v>
      </c>
      <c r="C488" s="126" t="s">
        <v>1168</v>
      </c>
      <c r="D488" s="127"/>
      <c r="E488" s="148"/>
      <c r="F488" s="128" t="s">
        <v>524</v>
      </c>
      <c r="G488" s="129"/>
      <c r="H488" s="130"/>
      <c r="I488" s="120"/>
      <c r="J488" s="79">
        <f t="shared" si="14"/>
      </c>
      <c r="K488" s="69">
        <f t="shared" si="15"/>
      </c>
      <c r="L488" s="67" t="s">
        <v>1816</v>
      </c>
    </row>
    <row r="489" spans="1:12" ht="22.5">
      <c r="A489" s="132">
        <v>275</v>
      </c>
      <c r="B489" s="125" t="s">
        <v>523</v>
      </c>
      <c r="C489" s="126" t="s">
        <v>1168</v>
      </c>
      <c r="D489" s="133" t="s">
        <v>1172</v>
      </c>
      <c r="E489" s="153" t="s">
        <v>1116</v>
      </c>
      <c r="F489" s="134" t="s">
        <v>525</v>
      </c>
      <c r="G489" s="135" t="s">
        <v>1231</v>
      </c>
      <c r="H489" s="136">
        <v>1181.22</v>
      </c>
      <c r="I489" s="185"/>
      <c r="J489" s="79">
        <f t="shared" si="14"/>
        <v>0</v>
      </c>
      <c r="K489" s="69" t="str">
        <f t="shared" si="15"/>
        <v>C</v>
      </c>
      <c r="L489" s="67" t="s">
        <v>1820</v>
      </c>
    </row>
    <row r="490" spans="1:12" ht="12.75">
      <c r="A490" s="124"/>
      <c r="B490" s="125" t="s">
        <v>526</v>
      </c>
      <c r="C490" s="126"/>
      <c r="D490" s="127"/>
      <c r="E490" s="148"/>
      <c r="F490" s="128" t="s">
        <v>527</v>
      </c>
      <c r="G490" s="129"/>
      <c r="H490" s="130"/>
      <c r="I490" s="120"/>
      <c r="J490" s="79">
        <f t="shared" si="14"/>
      </c>
      <c r="K490" s="69">
        <f t="shared" si="15"/>
      </c>
      <c r="L490" s="67" t="s">
        <v>1816</v>
      </c>
    </row>
    <row r="491" spans="1:12" ht="12.75">
      <c r="A491" s="132"/>
      <c r="B491" s="125" t="s">
        <v>526</v>
      </c>
      <c r="C491" s="126" t="s">
        <v>1168</v>
      </c>
      <c r="D491" s="133" t="s">
        <v>1169</v>
      </c>
      <c r="E491" s="153" t="s">
        <v>1116</v>
      </c>
      <c r="F491" s="134" t="s">
        <v>528</v>
      </c>
      <c r="G491" s="135"/>
      <c r="H491" s="136"/>
      <c r="I491" s="120"/>
      <c r="J491" s="79">
        <f t="shared" si="14"/>
      </c>
      <c r="K491" s="69">
        <f t="shared" si="15"/>
      </c>
      <c r="L491" s="67" t="s">
        <v>1816</v>
      </c>
    </row>
    <row r="492" spans="1:12" ht="22.5">
      <c r="A492" s="132">
        <v>276</v>
      </c>
      <c r="B492" s="125" t="s">
        <v>526</v>
      </c>
      <c r="C492" s="126" t="s">
        <v>1168</v>
      </c>
      <c r="D492" s="133" t="s">
        <v>1262</v>
      </c>
      <c r="E492" s="153" t="s">
        <v>1116</v>
      </c>
      <c r="F492" s="134" t="s">
        <v>529</v>
      </c>
      <c r="G492" s="135" t="s">
        <v>1231</v>
      </c>
      <c r="H492" s="136">
        <v>324.65</v>
      </c>
      <c r="I492" s="185"/>
      <c r="J492" s="79">
        <f t="shared" si="14"/>
        <v>0</v>
      </c>
      <c r="K492" s="69" t="str">
        <f t="shared" si="15"/>
        <v>C</v>
      </c>
      <c r="L492" s="67" t="s">
        <v>1820</v>
      </c>
    </row>
    <row r="493" spans="1:12" ht="22.5">
      <c r="A493" s="132">
        <v>277</v>
      </c>
      <c r="B493" s="125" t="s">
        <v>526</v>
      </c>
      <c r="C493" s="126" t="s">
        <v>1168</v>
      </c>
      <c r="D493" s="133" t="s">
        <v>1172</v>
      </c>
      <c r="E493" s="153" t="s">
        <v>1116</v>
      </c>
      <c r="F493" s="134" t="s">
        <v>530</v>
      </c>
      <c r="G493" s="135" t="s">
        <v>1231</v>
      </c>
      <c r="H493" s="136">
        <v>771.35</v>
      </c>
      <c r="I493" s="185"/>
      <c r="J493" s="79">
        <f t="shared" si="14"/>
        <v>0</v>
      </c>
      <c r="K493" s="69" t="str">
        <f t="shared" si="15"/>
        <v>C</v>
      </c>
      <c r="L493" s="67" t="s">
        <v>1820</v>
      </c>
    </row>
    <row r="494" spans="1:12" ht="12.75">
      <c r="A494" s="124"/>
      <c r="B494" s="125" t="s">
        <v>531</v>
      </c>
      <c r="C494" s="126"/>
      <c r="D494" s="127"/>
      <c r="E494" s="148"/>
      <c r="F494" s="128" t="s">
        <v>532</v>
      </c>
      <c r="G494" s="129"/>
      <c r="H494" s="130"/>
      <c r="I494" s="120"/>
      <c r="J494" s="79">
        <f t="shared" si="14"/>
      </c>
      <c r="K494" s="69">
        <f t="shared" si="15"/>
      </c>
      <c r="L494" s="67" t="s">
        <v>1816</v>
      </c>
    </row>
    <row r="495" spans="1:12" ht="12.75">
      <c r="A495" s="124"/>
      <c r="B495" s="125" t="s">
        <v>533</v>
      </c>
      <c r="C495" s="126"/>
      <c r="D495" s="127"/>
      <c r="E495" s="148"/>
      <c r="F495" s="128" t="s">
        <v>534</v>
      </c>
      <c r="G495" s="129"/>
      <c r="H495" s="130"/>
      <c r="I495" s="120"/>
      <c r="J495" s="79">
        <f t="shared" si="14"/>
      </c>
      <c r="K495" s="69">
        <f t="shared" si="15"/>
      </c>
      <c r="L495" s="67" t="s">
        <v>1816</v>
      </c>
    </row>
    <row r="496" spans="1:12" ht="12.75">
      <c r="A496" s="132"/>
      <c r="B496" s="125" t="s">
        <v>533</v>
      </c>
      <c r="C496" s="126" t="s">
        <v>1168</v>
      </c>
      <c r="D496" s="133" t="s">
        <v>1172</v>
      </c>
      <c r="E496" s="153"/>
      <c r="F496" s="134" t="s">
        <v>535</v>
      </c>
      <c r="G496" s="135"/>
      <c r="H496" s="136"/>
      <c r="I496" s="120"/>
      <c r="J496" s="79">
        <f t="shared" si="14"/>
      </c>
      <c r="K496" s="69">
        <f t="shared" si="15"/>
      </c>
      <c r="L496" s="67" t="s">
        <v>1816</v>
      </c>
    </row>
    <row r="497" spans="1:12" ht="12.75">
      <c r="A497" s="132">
        <v>278</v>
      </c>
      <c r="B497" s="125" t="s">
        <v>533</v>
      </c>
      <c r="C497" s="126" t="s">
        <v>1168</v>
      </c>
      <c r="D497" s="133" t="s">
        <v>1341</v>
      </c>
      <c r="E497" s="153"/>
      <c r="F497" s="134" t="s">
        <v>536</v>
      </c>
      <c r="G497" s="135" t="s">
        <v>1223</v>
      </c>
      <c r="H497" s="136">
        <v>67</v>
      </c>
      <c r="I497" s="185"/>
      <c r="J497" s="79">
        <f t="shared" si="14"/>
        <v>0</v>
      </c>
      <c r="K497" s="69" t="str">
        <f t="shared" si="15"/>
        <v>C</v>
      </c>
      <c r="L497" s="67" t="s">
        <v>1820</v>
      </c>
    </row>
    <row r="498" spans="1:12" ht="12.75">
      <c r="A498" s="132"/>
      <c r="B498" s="125" t="s">
        <v>533</v>
      </c>
      <c r="C498" s="126" t="s">
        <v>1168</v>
      </c>
      <c r="D498" s="133" t="s">
        <v>1174</v>
      </c>
      <c r="E498" s="153"/>
      <c r="F498" s="134" t="s">
        <v>537</v>
      </c>
      <c r="G498" s="135"/>
      <c r="H498" s="136"/>
      <c r="I498" s="185"/>
      <c r="J498" s="79">
        <f t="shared" si="14"/>
      </c>
      <c r="K498" s="69">
        <f t="shared" si="15"/>
      </c>
      <c r="L498" s="67" t="s">
        <v>1816</v>
      </c>
    </row>
    <row r="499" spans="1:12" ht="12.75">
      <c r="A499" s="132">
        <v>279</v>
      </c>
      <c r="B499" s="125" t="s">
        <v>533</v>
      </c>
      <c r="C499" s="126" t="s">
        <v>1168</v>
      </c>
      <c r="D499" s="133" t="s">
        <v>252</v>
      </c>
      <c r="E499" s="153"/>
      <c r="F499" s="134" t="s">
        <v>538</v>
      </c>
      <c r="G499" s="135" t="s">
        <v>1223</v>
      </c>
      <c r="H499" s="136">
        <v>2</v>
      </c>
      <c r="I499" s="185"/>
      <c r="J499" s="79">
        <f t="shared" si="14"/>
        <v>0</v>
      </c>
      <c r="K499" s="69" t="str">
        <f t="shared" si="15"/>
        <v>C</v>
      </c>
      <c r="L499" s="67" t="s">
        <v>1820</v>
      </c>
    </row>
    <row r="500" spans="1:12" ht="12.75">
      <c r="A500" s="132">
        <v>280</v>
      </c>
      <c r="B500" s="125" t="s">
        <v>533</v>
      </c>
      <c r="C500" s="126" t="s">
        <v>1168</v>
      </c>
      <c r="D500" s="133" t="s">
        <v>1243</v>
      </c>
      <c r="E500" s="153"/>
      <c r="F500" s="134" t="s">
        <v>539</v>
      </c>
      <c r="G500" s="135" t="s">
        <v>1223</v>
      </c>
      <c r="H500" s="136">
        <v>2</v>
      </c>
      <c r="I500" s="185"/>
      <c r="J500" s="79">
        <f t="shared" si="14"/>
        <v>0</v>
      </c>
      <c r="K500" s="69" t="str">
        <f t="shared" si="15"/>
        <v>C</v>
      </c>
      <c r="L500" s="67" t="s">
        <v>1820</v>
      </c>
    </row>
    <row r="501" spans="1:12" ht="12.75">
      <c r="A501" s="132">
        <v>281</v>
      </c>
      <c r="B501" s="125" t="s">
        <v>533</v>
      </c>
      <c r="C501" s="126" t="s">
        <v>1168</v>
      </c>
      <c r="D501" s="133" t="s">
        <v>540</v>
      </c>
      <c r="E501" s="153"/>
      <c r="F501" s="134" t="s">
        <v>541</v>
      </c>
      <c r="G501" s="135" t="s">
        <v>1223</v>
      </c>
      <c r="H501" s="136">
        <v>2</v>
      </c>
      <c r="I501" s="185"/>
      <c r="J501" s="79">
        <f t="shared" si="14"/>
        <v>0</v>
      </c>
      <c r="K501" s="69" t="str">
        <f t="shared" si="15"/>
        <v>C</v>
      </c>
      <c r="L501" s="67" t="s">
        <v>1820</v>
      </c>
    </row>
    <row r="502" spans="1:12" ht="12.75">
      <c r="A502" s="132">
        <v>282</v>
      </c>
      <c r="B502" s="125" t="s">
        <v>533</v>
      </c>
      <c r="C502" s="126" t="s">
        <v>1168</v>
      </c>
      <c r="D502" s="133" t="s">
        <v>542</v>
      </c>
      <c r="E502" s="153"/>
      <c r="F502" s="134" t="s">
        <v>543</v>
      </c>
      <c r="G502" s="135" t="s">
        <v>1223</v>
      </c>
      <c r="H502" s="136">
        <v>67</v>
      </c>
      <c r="I502" s="185"/>
      <c r="J502" s="79">
        <f t="shared" si="14"/>
        <v>0</v>
      </c>
      <c r="K502" s="69" t="str">
        <f t="shared" si="15"/>
        <v>C</v>
      </c>
      <c r="L502" s="67" t="s">
        <v>1820</v>
      </c>
    </row>
    <row r="503" spans="1:12" ht="12.75">
      <c r="A503" s="124"/>
      <c r="B503" s="125" t="s">
        <v>544</v>
      </c>
      <c r="C503" s="126"/>
      <c r="D503" s="127"/>
      <c r="E503" s="148"/>
      <c r="F503" s="128" t="s">
        <v>545</v>
      </c>
      <c r="G503" s="129"/>
      <c r="H503" s="130"/>
      <c r="I503" s="120"/>
      <c r="J503" s="79">
        <f t="shared" si="14"/>
      </c>
      <c r="K503" s="69">
        <f t="shared" si="15"/>
      </c>
      <c r="L503" s="67" t="s">
        <v>1816</v>
      </c>
    </row>
    <row r="504" spans="1:12" ht="12.75">
      <c r="A504" s="124"/>
      <c r="B504" s="125" t="s">
        <v>546</v>
      </c>
      <c r="C504" s="126"/>
      <c r="D504" s="127"/>
      <c r="E504" s="148"/>
      <c r="F504" s="128" t="s">
        <v>547</v>
      </c>
      <c r="G504" s="129"/>
      <c r="H504" s="130"/>
      <c r="I504" s="120"/>
      <c r="J504" s="79">
        <f t="shared" si="14"/>
      </c>
      <c r="K504" s="69">
        <f t="shared" si="15"/>
      </c>
      <c r="L504" s="67" t="s">
        <v>1816</v>
      </c>
    </row>
    <row r="505" spans="1:12" ht="12.75">
      <c r="A505" s="132"/>
      <c r="B505" s="125" t="s">
        <v>546</v>
      </c>
      <c r="C505" s="126" t="s">
        <v>1168</v>
      </c>
      <c r="D505" s="133" t="s">
        <v>1169</v>
      </c>
      <c r="E505" s="153" t="s">
        <v>1116</v>
      </c>
      <c r="F505" s="134" t="s">
        <v>548</v>
      </c>
      <c r="G505" s="135"/>
      <c r="H505" s="136"/>
      <c r="I505" s="120"/>
      <c r="J505" s="79">
        <f t="shared" si="14"/>
      </c>
      <c r="K505" s="69">
        <f t="shared" si="15"/>
      </c>
      <c r="L505" s="67" t="s">
        <v>1816</v>
      </c>
    </row>
    <row r="506" spans="1:12" ht="12.75">
      <c r="A506" s="132">
        <v>283</v>
      </c>
      <c r="B506" s="125" t="s">
        <v>546</v>
      </c>
      <c r="C506" s="126" t="s">
        <v>1168</v>
      </c>
      <c r="D506" s="133" t="s">
        <v>1262</v>
      </c>
      <c r="E506" s="153" t="s">
        <v>1116</v>
      </c>
      <c r="F506" s="134" t="s">
        <v>549</v>
      </c>
      <c r="G506" s="135" t="s">
        <v>1275</v>
      </c>
      <c r="H506" s="136">
        <v>22.4</v>
      </c>
      <c r="I506" s="185"/>
      <c r="J506" s="79">
        <f t="shared" si="14"/>
        <v>0</v>
      </c>
      <c r="K506" s="69" t="str">
        <f t="shared" si="15"/>
        <v>C</v>
      </c>
      <c r="L506" s="67" t="s">
        <v>1820</v>
      </c>
    </row>
    <row r="507" spans="1:12" ht="12.75">
      <c r="A507" s="132"/>
      <c r="B507" s="125" t="s">
        <v>546</v>
      </c>
      <c r="C507" s="126" t="s">
        <v>1168</v>
      </c>
      <c r="D507" s="133" t="s">
        <v>1172</v>
      </c>
      <c r="E507" s="153" t="s">
        <v>1116</v>
      </c>
      <c r="F507" s="134" t="s">
        <v>550</v>
      </c>
      <c r="G507" s="135"/>
      <c r="H507" s="136"/>
      <c r="I507" s="120"/>
      <c r="J507" s="79">
        <f t="shared" si="14"/>
      </c>
      <c r="K507" s="69">
        <f t="shared" si="15"/>
      </c>
      <c r="L507" s="67" t="s">
        <v>1816</v>
      </c>
    </row>
    <row r="508" spans="1:12" ht="12.75">
      <c r="A508" s="132">
        <v>284</v>
      </c>
      <c r="B508" s="125" t="s">
        <v>546</v>
      </c>
      <c r="C508" s="126" t="s">
        <v>1168</v>
      </c>
      <c r="D508" s="133" t="s">
        <v>1341</v>
      </c>
      <c r="E508" s="153" t="s">
        <v>1116</v>
      </c>
      <c r="F508" s="134" t="s">
        <v>551</v>
      </c>
      <c r="G508" s="135" t="s">
        <v>1314</v>
      </c>
      <c r="H508" s="136">
        <v>12</v>
      </c>
      <c r="I508" s="185"/>
      <c r="J508" s="79">
        <f aca="true" t="shared" si="16" ref="J508:J571">+IF(AND(H508="",I508=""),"",ROUND(H508*I508,2))</f>
        <v>0</v>
      </c>
      <c r="K508" s="69" t="str">
        <f aca="true" t="shared" si="17" ref="K508:K571">IF(G508&lt;&gt;"","C","")</f>
        <v>C</v>
      </c>
      <c r="L508" s="67" t="s">
        <v>1820</v>
      </c>
    </row>
    <row r="509" spans="1:12" ht="12.75">
      <c r="A509" s="211"/>
      <c r="B509" s="119"/>
      <c r="C509" s="212"/>
      <c r="D509" s="119"/>
      <c r="E509" s="119"/>
      <c r="F509" s="134"/>
      <c r="G509" s="135"/>
      <c r="H509" s="136"/>
      <c r="I509" s="120"/>
      <c r="J509" s="79">
        <f t="shared" si="16"/>
      </c>
      <c r="K509" s="69">
        <f t="shared" si="17"/>
      </c>
      <c r="L509" s="67" t="s">
        <v>1816</v>
      </c>
    </row>
    <row r="510" spans="1:12" ht="12.75">
      <c r="A510" s="137"/>
      <c r="B510" s="220"/>
      <c r="C510" s="214"/>
      <c r="D510" s="221"/>
      <c r="E510" s="221"/>
      <c r="F510" s="158" t="s">
        <v>552</v>
      </c>
      <c r="G510" s="159"/>
      <c r="H510" s="160"/>
      <c r="I510" s="194"/>
      <c r="J510" s="80">
        <f>SUM(J468:J509)</f>
        <v>0</v>
      </c>
      <c r="K510" s="76">
        <f t="shared" si="17"/>
      </c>
      <c r="L510" s="67" t="s">
        <v>1820</v>
      </c>
    </row>
    <row r="511" spans="1:12" ht="12.75">
      <c r="A511" s="142"/>
      <c r="B511" s="143"/>
      <c r="C511" s="216"/>
      <c r="D511" s="144"/>
      <c r="E511" s="144"/>
      <c r="F511" s="206"/>
      <c r="G511" s="144"/>
      <c r="H511" s="207"/>
      <c r="I511" s="197"/>
      <c r="J511" s="79">
        <f t="shared" si="16"/>
      </c>
      <c r="K511" s="69">
        <f t="shared" si="17"/>
      </c>
      <c r="L511" s="67" t="s">
        <v>1816</v>
      </c>
    </row>
    <row r="512" spans="1:12" ht="12.75">
      <c r="A512" s="124"/>
      <c r="B512" s="125" t="s">
        <v>214</v>
      </c>
      <c r="C512" s="126"/>
      <c r="D512" s="127"/>
      <c r="E512" s="148"/>
      <c r="F512" s="128" t="s">
        <v>553</v>
      </c>
      <c r="G512" s="129"/>
      <c r="H512" s="130"/>
      <c r="I512" s="120"/>
      <c r="J512" s="79">
        <f t="shared" si="16"/>
      </c>
      <c r="K512" s="69">
        <f t="shared" si="17"/>
      </c>
      <c r="L512" s="67" t="s">
        <v>1816</v>
      </c>
    </row>
    <row r="513" spans="1:12" ht="12.75">
      <c r="A513" s="124"/>
      <c r="B513" s="125" t="s">
        <v>554</v>
      </c>
      <c r="C513" s="126"/>
      <c r="D513" s="127"/>
      <c r="E513" s="148"/>
      <c r="F513" s="128" t="s">
        <v>555</v>
      </c>
      <c r="G513" s="129"/>
      <c r="H513" s="130"/>
      <c r="I513" s="120"/>
      <c r="J513" s="79">
        <f t="shared" si="16"/>
      </c>
      <c r="K513" s="69">
        <f t="shared" si="17"/>
      </c>
      <c r="L513" s="67" t="s">
        <v>1816</v>
      </c>
    </row>
    <row r="514" spans="1:12" ht="12.75">
      <c r="A514" s="124"/>
      <c r="B514" s="125" t="s">
        <v>556</v>
      </c>
      <c r="C514" s="126"/>
      <c r="D514" s="127"/>
      <c r="E514" s="148"/>
      <c r="F514" s="128" t="s">
        <v>557</v>
      </c>
      <c r="G514" s="129"/>
      <c r="H514" s="130"/>
      <c r="I514" s="120"/>
      <c r="J514" s="79">
        <f t="shared" si="16"/>
      </c>
      <c r="K514" s="69">
        <f t="shared" si="17"/>
      </c>
      <c r="L514" s="67" t="s">
        <v>1816</v>
      </c>
    </row>
    <row r="515" spans="1:12" ht="12.75">
      <c r="A515" s="132"/>
      <c r="B515" s="125" t="s">
        <v>556</v>
      </c>
      <c r="C515" s="126" t="s">
        <v>1168</v>
      </c>
      <c r="D515" s="133" t="s">
        <v>1169</v>
      </c>
      <c r="E515" s="153"/>
      <c r="F515" s="134" t="s">
        <v>558</v>
      </c>
      <c r="G515" s="135"/>
      <c r="H515" s="136"/>
      <c r="I515" s="120"/>
      <c r="J515" s="79">
        <f t="shared" si="16"/>
      </c>
      <c r="K515" s="69">
        <f t="shared" si="17"/>
      </c>
      <c r="L515" s="67" t="s">
        <v>1816</v>
      </c>
    </row>
    <row r="516" spans="1:12" ht="12.75">
      <c r="A516" s="132">
        <v>285</v>
      </c>
      <c r="B516" s="125" t="s">
        <v>556</v>
      </c>
      <c r="C516" s="126" t="s">
        <v>1168</v>
      </c>
      <c r="D516" s="133" t="s">
        <v>559</v>
      </c>
      <c r="E516" s="153"/>
      <c r="F516" s="134" t="s">
        <v>1926</v>
      </c>
      <c r="G516" s="135" t="s">
        <v>1294</v>
      </c>
      <c r="H516" s="136">
        <v>104.88</v>
      </c>
      <c r="I516" s="185"/>
      <c r="J516" s="79">
        <f t="shared" si="16"/>
        <v>0</v>
      </c>
      <c r="K516" s="69" t="str">
        <f t="shared" si="17"/>
        <v>C</v>
      </c>
      <c r="L516" s="67" t="s">
        <v>1815</v>
      </c>
    </row>
    <row r="517" spans="1:12" ht="12.75">
      <c r="A517" s="124"/>
      <c r="B517" s="125" t="s">
        <v>1927</v>
      </c>
      <c r="C517" s="126"/>
      <c r="D517" s="127"/>
      <c r="E517" s="148"/>
      <c r="F517" s="128" t="s">
        <v>1928</v>
      </c>
      <c r="G517" s="129"/>
      <c r="H517" s="130"/>
      <c r="I517" s="120"/>
      <c r="J517" s="79">
        <f t="shared" si="16"/>
      </c>
      <c r="K517" s="69">
        <f t="shared" si="17"/>
      </c>
      <c r="L517" s="67" t="s">
        <v>1816</v>
      </c>
    </row>
    <row r="518" spans="1:12" ht="12.75">
      <c r="A518" s="124"/>
      <c r="B518" s="125" t="s">
        <v>1929</v>
      </c>
      <c r="C518" s="126"/>
      <c r="D518" s="127"/>
      <c r="E518" s="148"/>
      <c r="F518" s="128" t="s">
        <v>1930</v>
      </c>
      <c r="G518" s="129"/>
      <c r="H518" s="130"/>
      <c r="I518" s="120"/>
      <c r="J518" s="79">
        <f t="shared" si="16"/>
      </c>
      <c r="K518" s="69">
        <f t="shared" si="17"/>
      </c>
      <c r="L518" s="67" t="s">
        <v>1816</v>
      </c>
    </row>
    <row r="519" spans="1:12" ht="12.75">
      <c r="A519" s="132"/>
      <c r="B519" s="125" t="s">
        <v>1929</v>
      </c>
      <c r="C519" s="126" t="s">
        <v>1168</v>
      </c>
      <c r="D519" s="133" t="s">
        <v>1176</v>
      </c>
      <c r="E519" s="153" t="s">
        <v>1116</v>
      </c>
      <c r="F519" s="134" t="s">
        <v>1931</v>
      </c>
      <c r="G519" s="135"/>
      <c r="H519" s="136"/>
      <c r="I519" s="120"/>
      <c r="J519" s="79">
        <f t="shared" si="16"/>
      </c>
      <c r="K519" s="69">
        <f t="shared" si="17"/>
      </c>
      <c r="L519" s="67" t="s">
        <v>1816</v>
      </c>
    </row>
    <row r="520" spans="1:12" ht="12.75">
      <c r="A520" s="132">
        <v>286</v>
      </c>
      <c r="B520" s="125" t="s">
        <v>1929</v>
      </c>
      <c r="C520" s="126" t="s">
        <v>1168</v>
      </c>
      <c r="D520" s="133" t="s">
        <v>1932</v>
      </c>
      <c r="E520" s="222" t="s">
        <v>1116</v>
      </c>
      <c r="F520" s="134" t="s">
        <v>1933</v>
      </c>
      <c r="G520" s="135" t="s">
        <v>1294</v>
      </c>
      <c r="H520" s="136">
        <v>104.88</v>
      </c>
      <c r="I520" s="185"/>
      <c r="J520" s="79">
        <f t="shared" si="16"/>
        <v>0</v>
      </c>
      <c r="K520" s="69" t="str">
        <f t="shared" si="17"/>
        <v>C</v>
      </c>
      <c r="L520" s="67" t="s">
        <v>1815</v>
      </c>
    </row>
    <row r="521" spans="1:12" ht="12.75">
      <c r="A521" s="211"/>
      <c r="B521" s="119"/>
      <c r="C521" s="212"/>
      <c r="D521" s="119"/>
      <c r="E521" s="213"/>
      <c r="F521" s="224"/>
      <c r="G521" s="225"/>
      <c r="H521" s="226"/>
      <c r="I521" s="120"/>
      <c r="J521" s="79">
        <f t="shared" si="16"/>
      </c>
      <c r="K521" s="69">
        <f t="shared" si="17"/>
      </c>
      <c r="L521" s="67" t="s">
        <v>1816</v>
      </c>
    </row>
    <row r="522" spans="1:12" ht="12.75">
      <c r="A522" s="137"/>
      <c r="B522" s="220"/>
      <c r="C522" s="214"/>
      <c r="D522" s="221"/>
      <c r="E522" s="215"/>
      <c r="F522" s="158" t="s">
        <v>1934</v>
      </c>
      <c r="G522" s="159"/>
      <c r="H522" s="160"/>
      <c r="I522" s="194"/>
      <c r="J522" s="80">
        <f>SUM(J516:J521)</f>
        <v>0</v>
      </c>
      <c r="K522" s="76">
        <f t="shared" si="17"/>
      </c>
      <c r="L522" s="67" t="s">
        <v>1815</v>
      </c>
    </row>
    <row r="523" spans="1:12" ht="12.75">
      <c r="A523" s="142"/>
      <c r="B523" s="143"/>
      <c r="C523" s="216"/>
      <c r="D523" s="144"/>
      <c r="E523" s="217"/>
      <c r="F523" s="206"/>
      <c r="G523" s="144"/>
      <c r="H523" s="207"/>
      <c r="I523" s="197"/>
      <c r="J523" s="79">
        <f t="shared" si="16"/>
      </c>
      <c r="K523" s="69">
        <f t="shared" si="17"/>
      </c>
      <c r="L523" s="67" t="s">
        <v>1816</v>
      </c>
    </row>
    <row r="524" spans="1:12" ht="12.75">
      <c r="A524" s="124"/>
      <c r="B524" s="125" t="s">
        <v>315</v>
      </c>
      <c r="C524" s="126"/>
      <c r="D524" s="127"/>
      <c r="E524" s="148" t="s">
        <v>1116</v>
      </c>
      <c r="F524" s="128" t="s">
        <v>1935</v>
      </c>
      <c r="G524" s="129"/>
      <c r="H524" s="130"/>
      <c r="I524" s="120"/>
      <c r="J524" s="79">
        <f t="shared" si="16"/>
      </c>
      <c r="K524" s="69">
        <f t="shared" si="17"/>
      </c>
      <c r="L524" s="67" t="s">
        <v>1816</v>
      </c>
    </row>
    <row r="525" spans="1:12" ht="12.75">
      <c r="A525" s="124"/>
      <c r="B525" s="125" t="s">
        <v>1936</v>
      </c>
      <c r="C525" s="126"/>
      <c r="D525" s="127"/>
      <c r="E525" s="148" t="s">
        <v>1116</v>
      </c>
      <c r="F525" s="128" t="s">
        <v>1937</v>
      </c>
      <c r="G525" s="129"/>
      <c r="H525" s="130"/>
      <c r="I525" s="120"/>
      <c r="J525" s="79">
        <f t="shared" si="16"/>
      </c>
      <c r="K525" s="69">
        <f t="shared" si="17"/>
      </c>
      <c r="L525" s="67" t="s">
        <v>1816</v>
      </c>
    </row>
    <row r="526" spans="1:12" ht="12.75">
      <c r="A526" s="124"/>
      <c r="B526" s="125" t="s">
        <v>1938</v>
      </c>
      <c r="C526" s="126"/>
      <c r="D526" s="127"/>
      <c r="E526" s="148" t="s">
        <v>1116</v>
      </c>
      <c r="F526" s="128" t="s">
        <v>1939</v>
      </c>
      <c r="G526" s="129"/>
      <c r="H526" s="130"/>
      <c r="I526" s="120"/>
      <c r="J526" s="79">
        <f t="shared" si="16"/>
      </c>
      <c r="K526" s="69">
        <f t="shared" si="17"/>
      </c>
      <c r="L526" s="67" t="s">
        <v>1816</v>
      </c>
    </row>
    <row r="527" spans="1:12" ht="12.75">
      <c r="A527" s="132">
        <v>287</v>
      </c>
      <c r="B527" s="125" t="s">
        <v>1938</v>
      </c>
      <c r="C527" s="126" t="s">
        <v>1168</v>
      </c>
      <c r="D527" s="133" t="s">
        <v>1940</v>
      </c>
      <c r="E527" s="153" t="s">
        <v>1116</v>
      </c>
      <c r="F527" s="134" t="s">
        <v>1941</v>
      </c>
      <c r="G527" s="135" t="s">
        <v>1312</v>
      </c>
      <c r="H527" s="136">
        <v>1</v>
      </c>
      <c r="I527" s="185"/>
      <c r="J527" s="79">
        <f t="shared" si="16"/>
        <v>0</v>
      </c>
      <c r="K527" s="69" t="str">
        <f t="shared" si="17"/>
        <v>C</v>
      </c>
      <c r="L527" s="67" t="s">
        <v>1815</v>
      </c>
    </row>
    <row r="528" spans="1:12" ht="12.75">
      <c r="A528" s="124"/>
      <c r="B528" s="125" t="s">
        <v>1942</v>
      </c>
      <c r="C528" s="126"/>
      <c r="D528" s="127"/>
      <c r="E528" s="148"/>
      <c r="F528" s="128" t="s">
        <v>1943</v>
      </c>
      <c r="G528" s="129"/>
      <c r="H528" s="130"/>
      <c r="I528" s="120"/>
      <c r="J528" s="79">
        <f t="shared" si="16"/>
      </c>
      <c r="K528" s="69">
        <f t="shared" si="17"/>
      </c>
      <c r="L528" s="67" t="s">
        <v>1816</v>
      </c>
    </row>
    <row r="529" spans="1:12" ht="12.75">
      <c r="A529" s="132"/>
      <c r="B529" s="125" t="s">
        <v>1942</v>
      </c>
      <c r="C529" s="126" t="s">
        <v>1168</v>
      </c>
      <c r="D529" s="133" t="s">
        <v>1169</v>
      </c>
      <c r="E529" s="153"/>
      <c r="F529" s="134" t="s">
        <v>1944</v>
      </c>
      <c r="G529" s="135"/>
      <c r="H529" s="136"/>
      <c r="I529" s="120"/>
      <c r="J529" s="79">
        <f t="shared" si="16"/>
      </c>
      <c r="K529" s="69">
        <f t="shared" si="17"/>
      </c>
      <c r="L529" s="67" t="s">
        <v>1816</v>
      </c>
    </row>
    <row r="530" spans="1:12" ht="12.75">
      <c r="A530" s="132">
        <v>288</v>
      </c>
      <c r="B530" s="125" t="s">
        <v>1942</v>
      </c>
      <c r="C530" s="126" t="s">
        <v>1168</v>
      </c>
      <c r="D530" s="133" t="s">
        <v>1262</v>
      </c>
      <c r="E530" s="153"/>
      <c r="F530" s="134" t="s">
        <v>1945</v>
      </c>
      <c r="G530" s="135" t="s">
        <v>1223</v>
      </c>
      <c r="H530" s="136">
        <v>2</v>
      </c>
      <c r="I530" s="185"/>
      <c r="J530" s="79">
        <f t="shared" si="16"/>
        <v>0</v>
      </c>
      <c r="K530" s="69" t="str">
        <f t="shared" si="17"/>
        <v>C</v>
      </c>
      <c r="L530" s="67" t="s">
        <v>1815</v>
      </c>
    </row>
    <row r="531" spans="1:12" ht="12.75">
      <c r="A531" s="211"/>
      <c r="B531" s="119"/>
      <c r="C531" s="212"/>
      <c r="D531" s="119"/>
      <c r="E531" s="213"/>
      <c r="F531" s="224"/>
      <c r="G531" s="225"/>
      <c r="H531" s="226"/>
      <c r="I531" s="120"/>
      <c r="J531" s="79">
        <f t="shared" si="16"/>
      </c>
      <c r="K531" s="69">
        <f t="shared" si="17"/>
      </c>
      <c r="L531" s="67" t="s">
        <v>1816</v>
      </c>
    </row>
    <row r="532" spans="1:12" ht="12.75">
      <c r="A532" s="137"/>
      <c r="B532" s="220"/>
      <c r="C532" s="214"/>
      <c r="D532" s="221"/>
      <c r="E532" s="215"/>
      <c r="F532" s="158" t="s">
        <v>1946</v>
      </c>
      <c r="G532" s="159"/>
      <c r="H532" s="160"/>
      <c r="I532" s="194"/>
      <c r="J532" s="80">
        <f>SUM(J526:J531)</f>
        <v>0</v>
      </c>
      <c r="K532" s="76">
        <f t="shared" si="17"/>
      </c>
      <c r="L532" s="67" t="s">
        <v>1815</v>
      </c>
    </row>
    <row r="533" spans="1:12" ht="12.75">
      <c r="A533" s="142"/>
      <c r="B533" s="143"/>
      <c r="C533" s="216"/>
      <c r="D533" s="144"/>
      <c r="E533" s="217"/>
      <c r="F533" s="206"/>
      <c r="G533" s="144"/>
      <c r="H533" s="207"/>
      <c r="I533" s="197"/>
      <c r="J533" s="79">
        <f t="shared" si="16"/>
      </c>
      <c r="K533" s="69">
        <f t="shared" si="17"/>
      </c>
      <c r="L533" s="67" t="s">
        <v>1816</v>
      </c>
    </row>
    <row r="534" spans="1:12" ht="12.75">
      <c r="A534" s="124"/>
      <c r="B534" s="125" t="s">
        <v>1940</v>
      </c>
      <c r="C534" s="126"/>
      <c r="D534" s="127"/>
      <c r="E534" s="148" t="s">
        <v>1116</v>
      </c>
      <c r="F534" s="128" t="s">
        <v>1947</v>
      </c>
      <c r="G534" s="129"/>
      <c r="H534" s="130"/>
      <c r="I534" s="120"/>
      <c r="J534" s="79">
        <f t="shared" si="16"/>
      </c>
      <c r="K534" s="69">
        <f t="shared" si="17"/>
      </c>
      <c r="L534" s="67" t="s">
        <v>1816</v>
      </c>
    </row>
    <row r="535" spans="1:12" ht="12.75">
      <c r="A535" s="124"/>
      <c r="B535" s="125" t="s">
        <v>1948</v>
      </c>
      <c r="C535" s="126"/>
      <c r="D535" s="127"/>
      <c r="E535" s="148" t="s">
        <v>1116</v>
      </c>
      <c r="F535" s="128" t="s">
        <v>1949</v>
      </c>
      <c r="G535" s="129"/>
      <c r="H535" s="130"/>
      <c r="I535" s="120"/>
      <c r="J535" s="79">
        <f t="shared" si="16"/>
      </c>
      <c r="K535" s="69">
        <f t="shared" si="17"/>
      </c>
      <c r="L535" s="67" t="s">
        <v>1816</v>
      </c>
    </row>
    <row r="536" spans="1:12" ht="12.75">
      <c r="A536" s="132">
        <v>289</v>
      </c>
      <c r="B536" s="125" t="s">
        <v>1948</v>
      </c>
      <c r="C536" s="126" t="s">
        <v>1168</v>
      </c>
      <c r="D536" s="133" t="s">
        <v>1950</v>
      </c>
      <c r="E536" s="222"/>
      <c r="F536" s="134" t="s">
        <v>1951</v>
      </c>
      <c r="G536" s="135" t="s">
        <v>1231</v>
      </c>
      <c r="H536" s="136">
        <v>2342</v>
      </c>
      <c r="I536" s="185"/>
      <c r="J536" s="79">
        <f t="shared" si="16"/>
        <v>0</v>
      </c>
      <c r="K536" s="69" t="str">
        <f t="shared" si="17"/>
        <v>C</v>
      </c>
      <c r="L536" s="67" t="s">
        <v>1815</v>
      </c>
    </row>
    <row r="537" spans="1:12" ht="12.75">
      <c r="A537" s="211"/>
      <c r="B537" s="119"/>
      <c r="C537" s="212"/>
      <c r="D537" s="119"/>
      <c r="E537" s="213"/>
      <c r="F537" s="224"/>
      <c r="G537" s="225"/>
      <c r="H537" s="226"/>
      <c r="I537" s="120"/>
      <c r="J537" s="79">
        <f t="shared" si="16"/>
      </c>
      <c r="K537" s="69">
        <f t="shared" si="17"/>
      </c>
      <c r="L537" s="67" t="s">
        <v>1816</v>
      </c>
    </row>
    <row r="538" spans="1:12" ht="12.75">
      <c r="A538" s="137"/>
      <c r="B538" s="220"/>
      <c r="C538" s="214"/>
      <c r="D538" s="221"/>
      <c r="E538" s="215"/>
      <c r="F538" s="158" t="s">
        <v>1952</v>
      </c>
      <c r="G538" s="159"/>
      <c r="H538" s="160"/>
      <c r="I538" s="194"/>
      <c r="J538" s="80">
        <f>SUM(J536:J537)</f>
        <v>0</v>
      </c>
      <c r="K538" s="76">
        <f t="shared" si="17"/>
      </c>
      <c r="L538" s="67" t="s">
        <v>1815</v>
      </c>
    </row>
    <row r="539" spans="1:12" ht="12.75">
      <c r="A539" s="142"/>
      <c r="B539" s="143"/>
      <c r="C539" s="216"/>
      <c r="D539" s="144"/>
      <c r="E539" s="217"/>
      <c r="F539" s="206"/>
      <c r="G539" s="144"/>
      <c r="H539" s="207"/>
      <c r="I539" s="197"/>
      <c r="J539" s="79">
        <f t="shared" si="16"/>
      </c>
      <c r="K539" s="69">
        <f t="shared" si="17"/>
      </c>
      <c r="L539" s="67" t="s">
        <v>1816</v>
      </c>
    </row>
    <row r="540" spans="1:12" ht="12.75">
      <c r="A540" s="124"/>
      <c r="B540" s="125" t="s">
        <v>1373</v>
      </c>
      <c r="C540" s="126"/>
      <c r="D540" s="127"/>
      <c r="E540" s="148"/>
      <c r="F540" s="128" t="s">
        <v>1953</v>
      </c>
      <c r="G540" s="129"/>
      <c r="H540" s="130"/>
      <c r="I540" s="120"/>
      <c r="J540" s="79">
        <f t="shared" si="16"/>
      </c>
      <c r="K540" s="69">
        <f t="shared" si="17"/>
      </c>
      <c r="L540" s="67" t="s">
        <v>1816</v>
      </c>
    </row>
    <row r="541" spans="1:12" ht="12.75">
      <c r="A541" s="124"/>
      <c r="B541" s="125" t="s">
        <v>1954</v>
      </c>
      <c r="C541" s="126"/>
      <c r="D541" s="127"/>
      <c r="E541" s="148"/>
      <c r="F541" s="128" t="s">
        <v>1955</v>
      </c>
      <c r="G541" s="129"/>
      <c r="H541" s="130"/>
      <c r="I541" s="120"/>
      <c r="J541" s="79">
        <f t="shared" si="16"/>
      </c>
      <c r="K541" s="69">
        <f t="shared" si="17"/>
      </c>
      <c r="L541" s="67" t="s">
        <v>1816</v>
      </c>
    </row>
    <row r="542" spans="1:12" ht="12.75">
      <c r="A542" s="124"/>
      <c r="B542" s="125" t="s">
        <v>1956</v>
      </c>
      <c r="C542" s="126"/>
      <c r="D542" s="127"/>
      <c r="E542" s="148"/>
      <c r="F542" s="128" t="s">
        <v>1957</v>
      </c>
      <c r="G542" s="129"/>
      <c r="H542" s="130"/>
      <c r="I542" s="120"/>
      <c r="J542" s="79">
        <f t="shared" si="16"/>
      </c>
      <c r="K542" s="69">
        <f t="shared" si="17"/>
      </c>
      <c r="L542" s="67" t="s">
        <v>1816</v>
      </c>
    </row>
    <row r="543" spans="1:12" ht="12.75">
      <c r="A543" s="132"/>
      <c r="B543" s="125" t="s">
        <v>1956</v>
      </c>
      <c r="C543" s="126" t="s">
        <v>1168</v>
      </c>
      <c r="D543" s="133" t="s">
        <v>1169</v>
      </c>
      <c r="E543" s="153"/>
      <c r="F543" s="134" t="s">
        <v>1958</v>
      </c>
      <c r="G543" s="135"/>
      <c r="H543" s="136"/>
      <c r="I543" s="120"/>
      <c r="J543" s="79">
        <f t="shared" si="16"/>
      </c>
      <c r="K543" s="69">
        <f t="shared" si="17"/>
      </c>
      <c r="L543" s="67" t="s">
        <v>1816</v>
      </c>
    </row>
    <row r="544" spans="1:12" ht="12.75">
      <c r="A544" s="132">
        <v>290</v>
      </c>
      <c r="B544" s="125" t="s">
        <v>1956</v>
      </c>
      <c r="C544" s="126" t="s">
        <v>1168</v>
      </c>
      <c r="D544" s="133" t="s">
        <v>1332</v>
      </c>
      <c r="E544" s="153"/>
      <c r="F544" s="134" t="s">
        <v>1959</v>
      </c>
      <c r="G544" s="135" t="s">
        <v>1960</v>
      </c>
      <c r="H544" s="136">
        <v>1</v>
      </c>
      <c r="I544" s="185"/>
      <c r="J544" s="79">
        <f t="shared" si="16"/>
        <v>0</v>
      </c>
      <c r="K544" s="69" t="str">
        <f t="shared" si="17"/>
        <v>C</v>
      </c>
      <c r="L544" s="67" t="s">
        <v>1815</v>
      </c>
    </row>
    <row r="545" spans="1:12" ht="12.75">
      <c r="A545" s="211"/>
      <c r="B545" s="119"/>
      <c r="C545" s="119"/>
      <c r="D545" s="119"/>
      <c r="E545" s="213"/>
      <c r="F545" s="224"/>
      <c r="G545" s="225"/>
      <c r="H545" s="226"/>
      <c r="I545" s="120"/>
      <c r="J545" s="79">
        <f t="shared" si="16"/>
      </c>
      <c r="K545" s="69">
        <f t="shared" si="17"/>
      </c>
      <c r="L545" s="67" t="s">
        <v>1816</v>
      </c>
    </row>
    <row r="546" spans="1:12" ht="12.75">
      <c r="A546" s="137"/>
      <c r="B546" s="220"/>
      <c r="C546" s="220"/>
      <c r="D546" s="221"/>
      <c r="E546" s="215"/>
      <c r="F546" s="158" t="s">
        <v>1961</v>
      </c>
      <c r="G546" s="159"/>
      <c r="H546" s="160"/>
      <c r="I546" s="194"/>
      <c r="J546" s="80">
        <f>SUM(J544:J545)</f>
        <v>0</v>
      </c>
      <c r="K546" s="76">
        <f t="shared" si="17"/>
      </c>
      <c r="L546" s="67" t="s">
        <v>1815</v>
      </c>
    </row>
    <row r="547" spans="1:12" ht="12.75">
      <c r="A547" s="142"/>
      <c r="B547" s="143"/>
      <c r="C547" s="143"/>
      <c r="D547" s="144"/>
      <c r="E547" s="217"/>
      <c r="F547" s="206"/>
      <c r="G547" s="144"/>
      <c r="H547" s="207"/>
      <c r="I547" s="197"/>
      <c r="J547" s="79">
        <f t="shared" si="16"/>
      </c>
      <c r="K547" s="69">
        <f t="shared" si="17"/>
      </c>
      <c r="L547" s="67" t="s">
        <v>1816</v>
      </c>
    </row>
    <row r="548" spans="1:12" ht="12.75">
      <c r="A548" s="124"/>
      <c r="B548" s="125" t="s">
        <v>1962</v>
      </c>
      <c r="C548" s="126"/>
      <c r="D548" s="127"/>
      <c r="E548" s="148"/>
      <c r="F548" s="128" t="s">
        <v>1963</v>
      </c>
      <c r="G548" s="129"/>
      <c r="H548" s="130"/>
      <c r="I548" s="120"/>
      <c r="J548" s="79">
        <f t="shared" si="16"/>
      </c>
      <c r="K548" s="69">
        <f t="shared" si="17"/>
      </c>
      <c r="L548" s="67" t="s">
        <v>1816</v>
      </c>
    </row>
    <row r="549" spans="1:12" ht="12.75">
      <c r="A549" s="124"/>
      <c r="B549" s="125" t="s">
        <v>1964</v>
      </c>
      <c r="C549" s="126"/>
      <c r="D549" s="127"/>
      <c r="E549" s="148"/>
      <c r="F549" s="128" t="s">
        <v>1965</v>
      </c>
      <c r="G549" s="129"/>
      <c r="H549" s="130"/>
      <c r="I549" s="120"/>
      <c r="J549" s="79">
        <f t="shared" si="16"/>
      </c>
      <c r="K549" s="69">
        <f t="shared" si="17"/>
      </c>
      <c r="L549" s="67" t="s">
        <v>1816</v>
      </c>
    </row>
    <row r="550" spans="1:12" ht="12.75">
      <c r="A550" s="124"/>
      <c r="B550" s="125" t="s">
        <v>1966</v>
      </c>
      <c r="C550" s="126"/>
      <c r="D550" s="127"/>
      <c r="E550" s="148"/>
      <c r="F550" s="128" t="s">
        <v>1967</v>
      </c>
      <c r="G550" s="129"/>
      <c r="H550" s="130"/>
      <c r="I550" s="120"/>
      <c r="J550" s="79">
        <f t="shared" si="16"/>
      </c>
      <c r="K550" s="69">
        <f t="shared" si="17"/>
      </c>
      <c r="L550" s="67" t="s">
        <v>1816</v>
      </c>
    </row>
    <row r="551" spans="1:12" ht="12.75">
      <c r="A551" s="132"/>
      <c r="B551" s="125" t="s">
        <v>1966</v>
      </c>
      <c r="C551" s="126" t="s">
        <v>1168</v>
      </c>
      <c r="D551" s="133" t="s">
        <v>1169</v>
      </c>
      <c r="E551" s="153"/>
      <c r="F551" s="134" t="s">
        <v>1968</v>
      </c>
      <c r="G551" s="135"/>
      <c r="H551" s="136"/>
      <c r="I551" s="120"/>
      <c r="J551" s="79">
        <f t="shared" si="16"/>
      </c>
      <c r="K551" s="69">
        <f t="shared" si="17"/>
      </c>
      <c r="L551" s="67" t="s">
        <v>1816</v>
      </c>
    </row>
    <row r="552" spans="1:12" ht="12.75">
      <c r="A552" s="132">
        <v>291</v>
      </c>
      <c r="B552" s="125" t="s">
        <v>1966</v>
      </c>
      <c r="C552" s="126" t="s">
        <v>1168</v>
      </c>
      <c r="D552" s="227" t="s">
        <v>1195</v>
      </c>
      <c r="E552" s="153"/>
      <c r="F552" s="134" t="s">
        <v>1969</v>
      </c>
      <c r="G552" s="135" t="s">
        <v>1235</v>
      </c>
      <c r="H552" s="136">
        <v>90</v>
      </c>
      <c r="I552" s="185"/>
      <c r="J552" s="79">
        <f t="shared" si="16"/>
        <v>0</v>
      </c>
      <c r="K552" s="69" t="str">
        <f t="shared" si="17"/>
        <v>C</v>
      </c>
      <c r="L552" s="67" t="s">
        <v>1815</v>
      </c>
    </row>
    <row r="553" spans="1:12" ht="12.75">
      <c r="A553" s="211"/>
      <c r="B553" s="119"/>
      <c r="C553" s="212"/>
      <c r="D553" s="119"/>
      <c r="E553" s="213"/>
      <c r="F553" s="224"/>
      <c r="G553" s="225"/>
      <c r="H553" s="226"/>
      <c r="I553" s="120"/>
      <c r="J553" s="79">
        <f t="shared" si="16"/>
      </c>
      <c r="K553" s="69">
        <f t="shared" si="17"/>
      </c>
      <c r="L553" s="67" t="s">
        <v>1816</v>
      </c>
    </row>
    <row r="554" spans="1:12" ht="12.75">
      <c r="A554" s="137"/>
      <c r="B554" s="220"/>
      <c r="C554" s="214"/>
      <c r="D554" s="221"/>
      <c r="E554" s="215"/>
      <c r="F554" s="158" t="s">
        <v>1970</v>
      </c>
      <c r="G554" s="159"/>
      <c r="H554" s="160"/>
      <c r="I554" s="194"/>
      <c r="J554" s="80">
        <f>SUM(J552:J553)</f>
        <v>0</v>
      </c>
      <c r="K554" s="76">
        <f t="shared" si="17"/>
      </c>
      <c r="L554" s="67" t="s">
        <v>1815</v>
      </c>
    </row>
    <row r="555" spans="1:12" ht="12.75">
      <c r="A555" s="142"/>
      <c r="B555" s="143"/>
      <c r="C555" s="216"/>
      <c r="D555" s="144"/>
      <c r="E555" s="217"/>
      <c r="F555" s="206"/>
      <c r="G555" s="144"/>
      <c r="H555" s="207"/>
      <c r="I555" s="197"/>
      <c r="J555" s="79"/>
      <c r="K555" s="69">
        <f t="shared" si="17"/>
      </c>
      <c r="L555" s="67" t="s">
        <v>1816</v>
      </c>
    </row>
    <row r="556" spans="1:12" ht="12.75">
      <c r="A556" s="124"/>
      <c r="B556" s="125" t="s">
        <v>1971</v>
      </c>
      <c r="C556" s="126"/>
      <c r="D556" s="127"/>
      <c r="E556" s="148"/>
      <c r="F556" s="128" t="s">
        <v>1972</v>
      </c>
      <c r="G556" s="129"/>
      <c r="H556" s="130"/>
      <c r="I556" s="120"/>
      <c r="J556" s="79">
        <f t="shared" si="16"/>
      </c>
      <c r="K556" s="69">
        <f t="shared" si="17"/>
      </c>
      <c r="L556" s="67" t="s">
        <v>1816</v>
      </c>
    </row>
    <row r="557" spans="1:12" ht="12.75">
      <c r="A557" s="124"/>
      <c r="B557" s="125" t="s">
        <v>1973</v>
      </c>
      <c r="C557" s="126"/>
      <c r="D557" s="127"/>
      <c r="E557" s="148"/>
      <c r="F557" s="128" t="s">
        <v>1974</v>
      </c>
      <c r="G557" s="129"/>
      <c r="H557" s="130"/>
      <c r="I557" s="120"/>
      <c r="J557" s="79">
        <f t="shared" si="16"/>
      </c>
      <c r="K557" s="69">
        <f t="shared" si="17"/>
      </c>
      <c r="L557" s="67" t="s">
        <v>1816</v>
      </c>
    </row>
    <row r="558" spans="1:12" ht="22.5">
      <c r="A558" s="124"/>
      <c r="B558" s="125" t="s">
        <v>1975</v>
      </c>
      <c r="C558" s="126"/>
      <c r="D558" s="127"/>
      <c r="E558" s="148"/>
      <c r="F558" s="128" t="s">
        <v>1976</v>
      </c>
      <c r="G558" s="129"/>
      <c r="H558" s="130"/>
      <c r="I558" s="120"/>
      <c r="J558" s="79">
        <f t="shared" si="16"/>
      </c>
      <c r="K558" s="69">
        <f t="shared" si="17"/>
      </c>
      <c r="L558" s="67" t="s">
        <v>1816</v>
      </c>
    </row>
    <row r="559" spans="1:12" ht="22.5">
      <c r="A559" s="132">
        <v>292</v>
      </c>
      <c r="B559" s="125" t="s">
        <v>1975</v>
      </c>
      <c r="C559" s="126" t="s">
        <v>1168</v>
      </c>
      <c r="D559" s="133" t="s">
        <v>1169</v>
      </c>
      <c r="E559" s="153" t="s">
        <v>1116</v>
      </c>
      <c r="F559" s="134" t="s">
        <v>1977</v>
      </c>
      <c r="G559" s="135" t="s">
        <v>1978</v>
      </c>
      <c r="H559" s="136">
        <v>1</v>
      </c>
      <c r="I559" s="185"/>
      <c r="J559" s="79">
        <f t="shared" si="16"/>
        <v>0</v>
      </c>
      <c r="K559" s="69" t="str">
        <f t="shared" si="17"/>
        <v>C</v>
      </c>
      <c r="L559" s="67" t="s">
        <v>1817</v>
      </c>
    </row>
    <row r="560" spans="1:12" ht="12.75">
      <c r="A560" s="124"/>
      <c r="B560" s="125" t="s">
        <v>1979</v>
      </c>
      <c r="C560" s="126"/>
      <c r="D560" s="127"/>
      <c r="E560" s="148"/>
      <c r="F560" s="128" t="s">
        <v>1980</v>
      </c>
      <c r="G560" s="129"/>
      <c r="H560" s="130"/>
      <c r="I560" s="120"/>
      <c r="J560" s="79">
        <f t="shared" si="16"/>
      </c>
      <c r="K560" s="69">
        <f t="shared" si="17"/>
      </c>
      <c r="L560" s="67" t="s">
        <v>1816</v>
      </c>
    </row>
    <row r="561" spans="1:12" ht="12.75">
      <c r="A561" s="132"/>
      <c r="B561" s="125" t="s">
        <v>1979</v>
      </c>
      <c r="C561" s="126" t="s">
        <v>1168</v>
      </c>
      <c r="D561" s="133" t="s">
        <v>1169</v>
      </c>
      <c r="E561" s="153" t="s">
        <v>1116</v>
      </c>
      <c r="F561" s="134" t="s">
        <v>1981</v>
      </c>
      <c r="G561" s="135"/>
      <c r="H561" s="136"/>
      <c r="I561" s="120"/>
      <c r="J561" s="79">
        <f t="shared" si="16"/>
      </c>
      <c r="K561" s="69">
        <f t="shared" si="17"/>
      </c>
      <c r="L561" s="67" t="s">
        <v>1816</v>
      </c>
    </row>
    <row r="562" spans="1:12" ht="12.75">
      <c r="A562" s="132">
        <v>293</v>
      </c>
      <c r="B562" s="125" t="s">
        <v>1979</v>
      </c>
      <c r="C562" s="126" t="s">
        <v>1168</v>
      </c>
      <c r="D562" s="133" t="s">
        <v>1195</v>
      </c>
      <c r="E562" s="153" t="s">
        <v>1116</v>
      </c>
      <c r="F562" s="134" t="s">
        <v>1982</v>
      </c>
      <c r="G562" s="135" t="s">
        <v>1231</v>
      </c>
      <c r="H562" s="136">
        <v>1196</v>
      </c>
      <c r="I562" s="185"/>
      <c r="J562" s="79">
        <f t="shared" si="16"/>
        <v>0</v>
      </c>
      <c r="K562" s="69" t="str">
        <f t="shared" si="17"/>
        <v>C</v>
      </c>
      <c r="L562" s="67" t="s">
        <v>1817</v>
      </c>
    </row>
    <row r="563" spans="1:12" ht="12.75">
      <c r="A563" s="124"/>
      <c r="B563" s="125" t="s">
        <v>1983</v>
      </c>
      <c r="C563" s="126"/>
      <c r="D563" s="127"/>
      <c r="E563" s="148"/>
      <c r="F563" s="128" t="s">
        <v>1984</v>
      </c>
      <c r="G563" s="129"/>
      <c r="H563" s="130"/>
      <c r="I563" s="120"/>
      <c r="J563" s="79">
        <f t="shared" si="16"/>
      </c>
      <c r="K563" s="69">
        <f t="shared" si="17"/>
      </c>
      <c r="L563" s="67" t="s">
        <v>1816</v>
      </c>
    </row>
    <row r="564" spans="1:12" ht="12.75">
      <c r="A564" s="132"/>
      <c r="B564" s="125" t="s">
        <v>1983</v>
      </c>
      <c r="C564" s="126" t="s">
        <v>1168</v>
      </c>
      <c r="D564" s="133" t="s">
        <v>1169</v>
      </c>
      <c r="E564" s="153"/>
      <c r="F564" s="134" t="s">
        <v>1985</v>
      </c>
      <c r="G564" s="135"/>
      <c r="H564" s="136"/>
      <c r="I564" s="120"/>
      <c r="J564" s="79">
        <f t="shared" si="16"/>
      </c>
      <c r="K564" s="69">
        <f t="shared" si="17"/>
      </c>
      <c r="L564" s="67" t="s">
        <v>1816</v>
      </c>
    </row>
    <row r="565" spans="1:12" ht="12.75">
      <c r="A565" s="132">
        <v>294</v>
      </c>
      <c r="B565" s="125" t="s">
        <v>1983</v>
      </c>
      <c r="C565" s="126" t="s">
        <v>1168</v>
      </c>
      <c r="D565" s="133" t="s">
        <v>1262</v>
      </c>
      <c r="E565" s="153" t="s">
        <v>1116</v>
      </c>
      <c r="F565" s="134" t="s">
        <v>1986</v>
      </c>
      <c r="G565" s="135" t="s">
        <v>1213</v>
      </c>
      <c r="H565" s="136">
        <v>4784</v>
      </c>
      <c r="I565" s="185"/>
      <c r="J565" s="79">
        <f t="shared" si="16"/>
        <v>0</v>
      </c>
      <c r="K565" s="69" t="str">
        <f t="shared" si="17"/>
        <v>C</v>
      </c>
      <c r="L565" s="67" t="s">
        <v>1817</v>
      </c>
    </row>
    <row r="566" spans="1:12" ht="12.75">
      <c r="A566" s="124"/>
      <c r="B566" s="125" t="s">
        <v>1987</v>
      </c>
      <c r="C566" s="126"/>
      <c r="D566" s="127"/>
      <c r="E566" s="148"/>
      <c r="F566" s="128" t="s">
        <v>1988</v>
      </c>
      <c r="G566" s="129"/>
      <c r="H566" s="130"/>
      <c r="I566" s="120"/>
      <c r="J566" s="79">
        <f t="shared" si="16"/>
      </c>
      <c r="K566" s="69">
        <f t="shared" si="17"/>
      </c>
      <c r="L566" s="67" t="s">
        <v>1816</v>
      </c>
    </row>
    <row r="567" spans="1:12" ht="22.5">
      <c r="A567" s="124"/>
      <c r="B567" s="125" t="s">
        <v>1989</v>
      </c>
      <c r="C567" s="126"/>
      <c r="D567" s="127"/>
      <c r="E567" s="148"/>
      <c r="F567" s="128" t="s">
        <v>1990</v>
      </c>
      <c r="G567" s="129"/>
      <c r="H567" s="130"/>
      <c r="I567" s="120"/>
      <c r="J567" s="79">
        <f t="shared" si="16"/>
      </c>
      <c r="K567" s="69">
        <f t="shared" si="17"/>
      </c>
      <c r="L567" s="67" t="s">
        <v>1816</v>
      </c>
    </row>
    <row r="568" spans="1:12" ht="12.75">
      <c r="A568" s="132">
        <v>295</v>
      </c>
      <c r="B568" s="125" t="s">
        <v>1989</v>
      </c>
      <c r="C568" s="126" t="s">
        <v>1168</v>
      </c>
      <c r="D568" s="133" t="s">
        <v>1169</v>
      </c>
      <c r="E568" s="153" t="s">
        <v>1116</v>
      </c>
      <c r="F568" s="134" t="s">
        <v>1991</v>
      </c>
      <c r="G568" s="135" t="s">
        <v>1978</v>
      </c>
      <c r="H568" s="136">
        <v>1</v>
      </c>
      <c r="I568" s="185"/>
      <c r="J568" s="79">
        <f t="shared" si="16"/>
        <v>0</v>
      </c>
      <c r="K568" s="69" t="str">
        <f t="shared" si="17"/>
        <v>C</v>
      </c>
      <c r="L568" s="67" t="s">
        <v>1817</v>
      </c>
    </row>
    <row r="569" spans="1:12" ht="12.75">
      <c r="A569" s="124"/>
      <c r="B569" s="125" t="s">
        <v>1992</v>
      </c>
      <c r="C569" s="126"/>
      <c r="D569" s="127"/>
      <c r="E569" s="148"/>
      <c r="F569" s="128" t="s">
        <v>1993</v>
      </c>
      <c r="G569" s="129"/>
      <c r="H569" s="130"/>
      <c r="I569" s="120"/>
      <c r="J569" s="79">
        <f t="shared" si="16"/>
      </c>
      <c r="K569" s="69">
        <f t="shared" si="17"/>
      </c>
      <c r="L569" s="67" t="s">
        <v>1816</v>
      </c>
    </row>
    <row r="570" spans="1:12" ht="12.75">
      <c r="A570" s="132"/>
      <c r="B570" s="125" t="s">
        <v>1992</v>
      </c>
      <c r="C570" s="126" t="s">
        <v>1168</v>
      </c>
      <c r="D570" s="133" t="s">
        <v>1169</v>
      </c>
      <c r="E570" s="153"/>
      <c r="F570" s="134" t="s">
        <v>1994</v>
      </c>
      <c r="G570" s="135"/>
      <c r="H570" s="136"/>
      <c r="I570" s="120"/>
      <c r="J570" s="79">
        <f t="shared" si="16"/>
      </c>
      <c r="K570" s="69">
        <f t="shared" si="17"/>
      </c>
      <c r="L570" s="67" t="s">
        <v>1816</v>
      </c>
    </row>
    <row r="571" spans="1:12" ht="22.5">
      <c r="A571" s="132">
        <v>296</v>
      </c>
      <c r="B571" s="125" t="s">
        <v>1992</v>
      </c>
      <c r="C571" s="126" t="s">
        <v>1168</v>
      </c>
      <c r="D571" s="133" t="s">
        <v>1315</v>
      </c>
      <c r="E571" s="153" t="s">
        <v>1116</v>
      </c>
      <c r="F571" s="134" t="s">
        <v>1995</v>
      </c>
      <c r="G571" s="135" t="s">
        <v>1294</v>
      </c>
      <c r="H571" s="136">
        <v>2835</v>
      </c>
      <c r="I571" s="185"/>
      <c r="J571" s="79">
        <f t="shared" si="16"/>
        <v>0</v>
      </c>
      <c r="K571" s="69" t="str">
        <f t="shared" si="17"/>
        <v>C</v>
      </c>
      <c r="L571" s="67" t="s">
        <v>1817</v>
      </c>
    </row>
    <row r="572" spans="1:12" ht="12.75">
      <c r="A572" s="124"/>
      <c r="B572" s="125" t="s">
        <v>1996</v>
      </c>
      <c r="C572" s="126"/>
      <c r="D572" s="127"/>
      <c r="E572" s="148"/>
      <c r="F572" s="128" t="s">
        <v>1997</v>
      </c>
      <c r="G572" s="129"/>
      <c r="H572" s="130"/>
      <c r="I572" s="120"/>
      <c r="J572" s="79">
        <f aca="true" t="shared" si="18" ref="J572:J635">+IF(AND(H572="",I572=""),"",ROUND(H572*I572,2))</f>
      </c>
      <c r="K572" s="69">
        <f aca="true" t="shared" si="19" ref="K572:K635">IF(G572&lt;&gt;"","C","")</f>
      </c>
      <c r="L572" s="67" t="s">
        <v>1816</v>
      </c>
    </row>
    <row r="573" spans="1:12" ht="12.75">
      <c r="A573" s="132"/>
      <c r="B573" s="125" t="s">
        <v>1996</v>
      </c>
      <c r="C573" s="126" t="s">
        <v>1168</v>
      </c>
      <c r="D573" s="133" t="s">
        <v>1295</v>
      </c>
      <c r="E573" s="153"/>
      <c r="F573" s="134" t="s">
        <v>1998</v>
      </c>
      <c r="G573" s="135"/>
      <c r="H573" s="136"/>
      <c r="I573" s="120"/>
      <c r="J573" s="79">
        <f t="shared" si="18"/>
      </c>
      <c r="K573" s="69">
        <f t="shared" si="19"/>
      </c>
      <c r="L573" s="67" t="s">
        <v>1816</v>
      </c>
    </row>
    <row r="574" spans="1:12" ht="12.75">
      <c r="A574" s="132">
        <v>297</v>
      </c>
      <c r="B574" s="125" t="s">
        <v>1996</v>
      </c>
      <c r="C574" s="126" t="s">
        <v>1168</v>
      </c>
      <c r="D574" s="133" t="s">
        <v>38</v>
      </c>
      <c r="E574" s="153" t="s">
        <v>1116</v>
      </c>
      <c r="F574" s="134" t="s">
        <v>1999</v>
      </c>
      <c r="G574" s="135" t="s">
        <v>1213</v>
      </c>
      <c r="H574" s="136">
        <v>117000</v>
      </c>
      <c r="I574" s="185"/>
      <c r="J574" s="79">
        <f t="shared" si="18"/>
        <v>0</v>
      </c>
      <c r="K574" s="69" t="str">
        <f t="shared" si="19"/>
        <v>C</v>
      </c>
      <c r="L574" s="67" t="s">
        <v>1817</v>
      </c>
    </row>
    <row r="575" spans="1:12" ht="12.75">
      <c r="A575" s="124"/>
      <c r="B575" s="125" t="s">
        <v>2000</v>
      </c>
      <c r="C575" s="126"/>
      <c r="D575" s="127"/>
      <c r="E575" s="148"/>
      <c r="F575" s="128" t="s">
        <v>2001</v>
      </c>
      <c r="G575" s="129"/>
      <c r="H575" s="130"/>
      <c r="I575" s="120"/>
      <c r="J575" s="79">
        <f t="shared" si="18"/>
      </c>
      <c r="K575" s="69">
        <f t="shared" si="19"/>
      </c>
      <c r="L575" s="67" t="s">
        <v>1816</v>
      </c>
    </row>
    <row r="576" spans="1:12" ht="12.75">
      <c r="A576" s="124"/>
      <c r="B576" s="125" t="s">
        <v>2002</v>
      </c>
      <c r="C576" s="126"/>
      <c r="D576" s="127"/>
      <c r="E576" s="148"/>
      <c r="F576" s="128" t="s">
        <v>2003</v>
      </c>
      <c r="G576" s="129"/>
      <c r="H576" s="130"/>
      <c r="I576" s="120"/>
      <c r="J576" s="79">
        <f t="shared" si="18"/>
      </c>
      <c r="K576" s="69">
        <f t="shared" si="19"/>
      </c>
      <c r="L576" s="67" t="s">
        <v>1816</v>
      </c>
    </row>
    <row r="577" spans="1:12" ht="12.75">
      <c r="A577" s="132"/>
      <c r="B577" s="125" t="s">
        <v>2002</v>
      </c>
      <c r="C577" s="126" t="s">
        <v>1168</v>
      </c>
      <c r="D577" s="133" t="s">
        <v>1172</v>
      </c>
      <c r="E577" s="153"/>
      <c r="F577" s="134" t="s">
        <v>2004</v>
      </c>
      <c r="G577" s="135"/>
      <c r="H577" s="136"/>
      <c r="I577" s="120"/>
      <c r="J577" s="79">
        <f t="shared" si="18"/>
      </c>
      <c r="K577" s="69">
        <f t="shared" si="19"/>
      </c>
      <c r="L577" s="67" t="s">
        <v>1816</v>
      </c>
    </row>
    <row r="578" spans="1:12" ht="12.75">
      <c r="A578" s="132">
        <v>298</v>
      </c>
      <c r="B578" s="125" t="s">
        <v>2002</v>
      </c>
      <c r="C578" s="126" t="s">
        <v>1168</v>
      </c>
      <c r="D578" s="133" t="s">
        <v>1198</v>
      </c>
      <c r="E578" s="153" t="s">
        <v>1116</v>
      </c>
      <c r="F578" s="134" t="s">
        <v>2005</v>
      </c>
      <c r="G578" s="135" t="s">
        <v>1294</v>
      </c>
      <c r="H578" s="136">
        <v>2304</v>
      </c>
      <c r="I578" s="185"/>
      <c r="J578" s="79">
        <f t="shared" si="18"/>
        <v>0</v>
      </c>
      <c r="K578" s="69" t="str">
        <f t="shared" si="19"/>
        <v>C</v>
      </c>
      <c r="L578" s="67" t="s">
        <v>1817</v>
      </c>
    </row>
    <row r="579" spans="1:12" ht="12.75">
      <c r="A579" s="124"/>
      <c r="B579" s="125" t="s">
        <v>2006</v>
      </c>
      <c r="C579" s="126"/>
      <c r="D579" s="127"/>
      <c r="E579" s="148"/>
      <c r="F579" s="128" t="s">
        <v>2007</v>
      </c>
      <c r="G579" s="129"/>
      <c r="H579" s="130"/>
      <c r="I579" s="120"/>
      <c r="J579" s="79">
        <f t="shared" si="18"/>
      </c>
      <c r="K579" s="69">
        <f t="shared" si="19"/>
      </c>
      <c r="L579" s="67" t="s">
        <v>1816</v>
      </c>
    </row>
    <row r="580" spans="1:12" ht="12.75">
      <c r="A580" s="132"/>
      <c r="B580" s="125" t="s">
        <v>2006</v>
      </c>
      <c r="C580" s="126" t="s">
        <v>1168</v>
      </c>
      <c r="D580" s="133" t="s">
        <v>1172</v>
      </c>
      <c r="E580" s="153"/>
      <c r="F580" s="134" t="s">
        <v>2008</v>
      </c>
      <c r="G580" s="135"/>
      <c r="H580" s="136"/>
      <c r="I580" s="120"/>
      <c r="J580" s="79">
        <f t="shared" si="18"/>
      </c>
      <c r="K580" s="69">
        <f t="shared" si="19"/>
      </c>
      <c r="L580" s="67" t="s">
        <v>1816</v>
      </c>
    </row>
    <row r="581" spans="1:12" ht="22.5">
      <c r="A581" s="132">
        <v>299</v>
      </c>
      <c r="B581" s="125" t="s">
        <v>2006</v>
      </c>
      <c r="C581" s="126" t="s">
        <v>1168</v>
      </c>
      <c r="D581" s="133" t="s">
        <v>87</v>
      </c>
      <c r="E581" s="153" t="s">
        <v>1116</v>
      </c>
      <c r="F581" s="134" t="s">
        <v>2009</v>
      </c>
      <c r="G581" s="135" t="s">
        <v>1294</v>
      </c>
      <c r="H581" s="136">
        <v>768</v>
      </c>
      <c r="I581" s="185"/>
      <c r="J581" s="79">
        <f t="shared" si="18"/>
        <v>0</v>
      </c>
      <c r="K581" s="69" t="str">
        <f t="shared" si="19"/>
        <v>C</v>
      </c>
      <c r="L581" s="67" t="s">
        <v>1817</v>
      </c>
    </row>
    <row r="582" spans="1:12" ht="22.5">
      <c r="A582" s="132">
        <v>300</v>
      </c>
      <c r="B582" s="125" t="s">
        <v>2006</v>
      </c>
      <c r="C582" s="126" t="s">
        <v>1168</v>
      </c>
      <c r="D582" s="133" t="s">
        <v>9</v>
      </c>
      <c r="E582" s="153" t="s">
        <v>1116</v>
      </c>
      <c r="F582" s="134" t="s">
        <v>2010</v>
      </c>
      <c r="G582" s="135" t="s">
        <v>1294</v>
      </c>
      <c r="H582" s="136">
        <v>1536</v>
      </c>
      <c r="I582" s="185"/>
      <c r="J582" s="79">
        <f t="shared" si="18"/>
        <v>0</v>
      </c>
      <c r="K582" s="69" t="str">
        <f t="shared" si="19"/>
        <v>C</v>
      </c>
      <c r="L582" s="67" t="s">
        <v>1817</v>
      </c>
    </row>
    <row r="583" spans="1:12" ht="12.75">
      <c r="A583" s="124"/>
      <c r="B583" s="125" t="s">
        <v>2011</v>
      </c>
      <c r="C583" s="126"/>
      <c r="D583" s="127"/>
      <c r="E583" s="148"/>
      <c r="F583" s="128" t="s">
        <v>2012</v>
      </c>
      <c r="G583" s="129"/>
      <c r="H583" s="130"/>
      <c r="I583" s="120"/>
      <c r="J583" s="79">
        <f t="shared" si="18"/>
      </c>
      <c r="K583" s="69">
        <f t="shared" si="19"/>
      </c>
      <c r="L583" s="67" t="s">
        <v>1816</v>
      </c>
    </row>
    <row r="584" spans="1:12" ht="12.75">
      <c r="A584" s="132"/>
      <c r="B584" s="125" t="s">
        <v>2011</v>
      </c>
      <c r="C584" s="126" t="s">
        <v>1168</v>
      </c>
      <c r="D584" s="133" t="s">
        <v>1211</v>
      </c>
      <c r="E584" s="153"/>
      <c r="F584" s="134" t="s">
        <v>2013</v>
      </c>
      <c r="G584" s="135"/>
      <c r="H584" s="136"/>
      <c r="I584" s="120"/>
      <c r="J584" s="79">
        <f t="shared" si="18"/>
      </c>
      <c r="K584" s="69">
        <f t="shared" si="19"/>
      </c>
      <c r="L584" s="67" t="s">
        <v>1816</v>
      </c>
    </row>
    <row r="585" spans="1:12" ht="12.75">
      <c r="A585" s="132">
        <v>301</v>
      </c>
      <c r="B585" s="125" t="s">
        <v>2011</v>
      </c>
      <c r="C585" s="126" t="s">
        <v>1168</v>
      </c>
      <c r="D585" s="133" t="s">
        <v>2014</v>
      </c>
      <c r="E585" s="153" t="s">
        <v>1116</v>
      </c>
      <c r="F585" s="134" t="s">
        <v>2015</v>
      </c>
      <c r="G585" s="135" t="s">
        <v>1213</v>
      </c>
      <c r="H585" s="136">
        <v>27431</v>
      </c>
      <c r="I585" s="185"/>
      <c r="J585" s="79">
        <f t="shared" si="18"/>
        <v>0</v>
      </c>
      <c r="K585" s="69" t="str">
        <f t="shared" si="19"/>
        <v>C</v>
      </c>
      <c r="L585" s="67" t="s">
        <v>1817</v>
      </c>
    </row>
    <row r="586" spans="1:12" ht="12.75">
      <c r="A586" s="124"/>
      <c r="B586" s="125" t="s">
        <v>2016</v>
      </c>
      <c r="C586" s="126"/>
      <c r="D586" s="127"/>
      <c r="E586" s="148"/>
      <c r="F586" s="128" t="s">
        <v>2017</v>
      </c>
      <c r="G586" s="129"/>
      <c r="H586" s="130"/>
      <c r="I586" s="120"/>
      <c r="J586" s="79">
        <f t="shared" si="18"/>
      </c>
      <c r="K586" s="69">
        <f t="shared" si="19"/>
      </c>
      <c r="L586" s="67" t="s">
        <v>1816</v>
      </c>
    </row>
    <row r="587" spans="1:12" ht="12.75">
      <c r="A587" s="124"/>
      <c r="B587" s="125" t="s">
        <v>2018</v>
      </c>
      <c r="C587" s="126"/>
      <c r="D587" s="127"/>
      <c r="E587" s="148"/>
      <c r="F587" s="128" t="s">
        <v>2019</v>
      </c>
      <c r="G587" s="129"/>
      <c r="H587" s="130"/>
      <c r="I587" s="120"/>
      <c r="J587" s="79">
        <f t="shared" si="18"/>
      </c>
      <c r="K587" s="69">
        <f t="shared" si="19"/>
      </c>
      <c r="L587" s="67" t="s">
        <v>1816</v>
      </c>
    </row>
    <row r="588" spans="1:12" ht="12.75">
      <c r="A588" s="132"/>
      <c r="B588" s="125" t="s">
        <v>2018</v>
      </c>
      <c r="C588" s="126" t="s">
        <v>1168</v>
      </c>
      <c r="D588" s="133" t="s">
        <v>1169</v>
      </c>
      <c r="E588" s="153"/>
      <c r="F588" s="134" t="s">
        <v>2020</v>
      </c>
      <c r="G588" s="135"/>
      <c r="H588" s="136"/>
      <c r="I588" s="120"/>
      <c r="J588" s="79">
        <f t="shared" si="18"/>
      </c>
      <c r="K588" s="69">
        <f t="shared" si="19"/>
      </c>
      <c r="L588" s="67" t="s">
        <v>1816</v>
      </c>
    </row>
    <row r="589" spans="1:12" ht="12.75">
      <c r="A589" s="132">
        <v>302</v>
      </c>
      <c r="B589" s="125" t="s">
        <v>2018</v>
      </c>
      <c r="C589" s="126" t="s">
        <v>1168</v>
      </c>
      <c r="D589" s="133" t="s">
        <v>1330</v>
      </c>
      <c r="E589" s="153" t="s">
        <v>1116</v>
      </c>
      <c r="F589" s="134" t="s">
        <v>2021</v>
      </c>
      <c r="G589" s="135" t="s">
        <v>1235</v>
      </c>
      <c r="H589" s="136">
        <v>94.9</v>
      </c>
      <c r="I589" s="185"/>
      <c r="J589" s="79">
        <f t="shared" si="18"/>
        <v>0</v>
      </c>
      <c r="K589" s="69" t="str">
        <f t="shared" si="19"/>
        <v>C</v>
      </c>
      <c r="L589" s="67" t="s">
        <v>1817</v>
      </c>
    </row>
    <row r="590" spans="1:12" ht="12.75">
      <c r="A590" s="124"/>
      <c r="B590" s="125" t="s">
        <v>2022</v>
      </c>
      <c r="C590" s="126"/>
      <c r="D590" s="127"/>
      <c r="E590" s="148" t="s">
        <v>1116</v>
      </c>
      <c r="F590" s="128" t="s">
        <v>2023</v>
      </c>
      <c r="G590" s="129"/>
      <c r="H590" s="130"/>
      <c r="I590" s="120"/>
      <c r="J590" s="79">
        <f t="shared" si="18"/>
      </c>
      <c r="K590" s="69">
        <f t="shared" si="19"/>
      </c>
      <c r="L590" s="67" t="s">
        <v>1816</v>
      </c>
    </row>
    <row r="591" spans="1:12" ht="12.75">
      <c r="A591" s="132">
        <v>303</v>
      </c>
      <c r="B591" s="125" t="s">
        <v>2022</v>
      </c>
      <c r="C591" s="126" t="s">
        <v>1168</v>
      </c>
      <c r="D591" s="133" t="s">
        <v>1169</v>
      </c>
      <c r="E591" s="222" t="s">
        <v>1116</v>
      </c>
      <c r="F591" s="134" t="s">
        <v>2024</v>
      </c>
      <c r="G591" s="135" t="s">
        <v>1314</v>
      </c>
      <c r="H591" s="136">
        <v>12</v>
      </c>
      <c r="I591" s="185"/>
      <c r="J591" s="79">
        <f t="shared" si="18"/>
        <v>0</v>
      </c>
      <c r="K591" s="69" t="str">
        <f t="shared" si="19"/>
        <v>C</v>
      </c>
      <c r="L591" s="67" t="s">
        <v>1817</v>
      </c>
    </row>
    <row r="592" spans="1:12" ht="12.75">
      <c r="A592" s="211"/>
      <c r="B592" s="119"/>
      <c r="C592" s="212"/>
      <c r="D592" s="119"/>
      <c r="E592" s="213"/>
      <c r="F592" s="134"/>
      <c r="G592" s="135"/>
      <c r="H592" s="136"/>
      <c r="I592" s="115"/>
      <c r="J592" s="79">
        <f t="shared" si="18"/>
      </c>
      <c r="K592" s="69">
        <f t="shared" si="19"/>
      </c>
      <c r="L592" s="67" t="s">
        <v>1816</v>
      </c>
    </row>
    <row r="593" spans="1:12" ht="24">
      <c r="A593" s="137"/>
      <c r="B593" s="220"/>
      <c r="C593" s="214"/>
      <c r="D593" s="221"/>
      <c r="E593" s="215"/>
      <c r="F593" s="158" t="s">
        <v>2025</v>
      </c>
      <c r="G593" s="159"/>
      <c r="H593" s="160"/>
      <c r="I593" s="191"/>
      <c r="J593" s="80">
        <f>SUM(J556:J592)</f>
        <v>0</v>
      </c>
      <c r="K593" s="76">
        <f t="shared" si="19"/>
      </c>
      <c r="L593" s="67" t="s">
        <v>1817</v>
      </c>
    </row>
    <row r="594" spans="1:12" ht="12.75">
      <c r="A594" s="142"/>
      <c r="B594" s="143"/>
      <c r="C594" s="216"/>
      <c r="D594" s="144"/>
      <c r="E594" s="217"/>
      <c r="F594" s="206"/>
      <c r="G594" s="144"/>
      <c r="H594" s="207"/>
      <c r="I594" s="196"/>
      <c r="J594" s="79">
        <f t="shared" si="18"/>
      </c>
      <c r="K594" s="69">
        <f t="shared" si="19"/>
      </c>
      <c r="L594" s="67" t="s">
        <v>1816</v>
      </c>
    </row>
    <row r="595" spans="1:12" ht="12.75">
      <c r="A595" s="124"/>
      <c r="B595" s="125" t="s">
        <v>2026</v>
      </c>
      <c r="C595" s="126"/>
      <c r="D595" s="127"/>
      <c r="E595" s="148"/>
      <c r="F595" s="128" t="s">
        <v>2027</v>
      </c>
      <c r="G595" s="129"/>
      <c r="H595" s="130"/>
      <c r="I595" s="115"/>
      <c r="J595" s="79">
        <f t="shared" si="18"/>
      </c>
      <c r="K595" s="69">
        <f t="shared" si="19"/>
      </c>
      <c r="L595" s="67" t="s">
        <v>1816</v>
      </c>
    </row>
    <row r="596" spans="1:12" ht="12.75">
      <c r="A596" s="124"/>
      <c r="B596" s="125" t="s">
        <v>2028</v>
      </c>
      <c r="C596" s="126"/>
      <c r="D596" s="127"/>
      <c r="E596" s="148"/>
      <c r="F596" s="128" t="s">
        <v>2029</v>
      </c>
      <c r="G596" s="129"/>
      <c r="H596" s="130"/>
      <c r="I596" s="115"/>
      <c r="J596" s="79">
        <f t="shared" si="18"/>
      </c>
      <c r="K596" s="69">
        <f t="shared" si="19"/>
      </c>
      <c r="L596" s="67" t="s">
        <v>1816</v>
      </c>
    </row>
    <row r="597" spans="1:12" ht="12.75">
      <c r="A597" s="124"/>
      <c r="B597" s="125" t="s">
        <v>2030</v>
      </c>
      <c r="C597" s="126"/>
      <c r="D597" s="127"/>
      <c r="E597" s="148"/>
      <c r="F597" s="128" t="s">
        <v>2031</v>
      </c>
      <c r="G597" s="129"/>
      <c r="H597" s="130"/>
      <c r="I597" s="115"/>
      <c r="J597" s="79">
        <f t="shared" si="18"/>
      </c>
      <c r="K597" s="69">
        <f t="shared" si="19"/>
      </c>
      <c r="L597" s="67" t="s">
        <v>1816</v>
      </c>
    </row>
    <row r="598" spans="1:12" ht="12.75">
      <c r="A598" s="132"/>
      <c r="B598" s="125" t="s">
        <v>2030</v>
      </c>
      <c r="C598" s="126" t="s">
        <v>1168</v>
      </c>
      <c r="D598" s="133" t="s">
        <v>1295</v>
      </c>
      <c r="E598" s="153"/>
      <c r="F598" s="134" t="s">
        <v>2032</v>
      </c>
      <c r="G598" s="135"/>
      <c r="H598" s="136"/>
      <c r="I598" s="115"/>
      <c r="J598" s="79">
        <f t="shared" si="18"/>
      </c>
      <c r="K598" s="69">
        <f t="shared" si="19"/>
      </c>
      <c r="L598" s="67" t="s">
        <v>1816</v>
      </c>
    </row>
    <row r="599" spans="1:12" ht="12.75">
      <c r="A599" s="132">
        <v>304</v>
      </c>
      <c r="B599" s="125" t="s">
        <v>2030</v>
      </c>
      <c r="C599" s="126" t="s">
        <v>1168</v>
      </c>
      <c r="D599" s="133" t="s">
        <v>125</v>
      </c>
      <c r="E599" s="153"/>
      <c r="F599" s="134" t="s">
        <v>2033</v>
      </c>
      <c r="G599" s="135" t="s">
        <v>1294</v>
      </c>
      <c r="H599" s="136">
        <v>289</v>
      </c>
      <c r="I599" s="185"/>
      <c r="J599" s="79">
        <f t="shared" si="18"/>
        <v>0</v>
      </c>
      <c r="K599" s="69" t="str">
        <f t="shared" si="19"/>
        <v>C</v>
      </c>
      <c r="L599" s="67" t="s">
        <v>1815</v>
      </c>
    </row>
    <row r="600" spans="1:12" ht="12.75">
      <c r="A600" s="211"/>
      <c r="B600" s="119"/>
      <c r="C600" s="212"/>
      <c r="D600" s="119"/>
      <c r="E600" s="213"/>
      <c r="F600" s="224"/>
      <c r="G600" s="225"/>
      <c r="H600" s="226"/>
      <c r="I600" s="120"/>
      <c r="J600" s="79">
        <f t="shared" si="18"/>
      </c>
      <c r="K600" s="69">
        <f t="shared" si="19"/>
      </c>
      <c r="L600" s="67" t="s">
        <v>1816</v>
      </c>
    </row>
    <row r="601" spans="1:12" ht="12.75">
      <c r="A601" s="137"/>
      <c r="B601" s="220"/>
      <c r="C601" s="214"/>
      <c r="D601" s="221"/>
      <c r="E601" s="215"/>
      <c r="F601" s="158" t="s">
        <v>2034</v>
      </c>
      <c r="G601" s="159"/>
      <c r="H601" s="160"/>
      <c r="I601" s="194"/>
      <c r="J601" s="80">
        <f>SUM(J599:J600)</f>
        <v>0</v>
      </c>
      <c r="K601" s="76">
        <f t="shared" si="19"/>
      </c>
      <c r="L601" s="67" t="s">
        <v>1815</v>
      </c>
    </row>
    <row r="602" spans="1:12" ht="12.75">
      <c r="A602" s="142"/>
      <c r="B602" s="143"/>
      <c r="C602" s="216"/>
      <c r="D602" s="144"/>
      <c r="E602" s="217"/>
      <c r="F602" s="206"/>
      <c r="G602" s="144"/>
      <c r="H602" s="207"/>
      <c r="I602" s="197"/>
      <c r="J602" s="79">
        <f t="shared" si="18"/>
      </c>
      <c r="K602" s="69">
        <f t="shared" si="19"/>
      </c>
      <c r="L602" s="67" t="s">
        <v>1816</v>
      </c>
    </row>
    <row r="603" spans="1:12" ht="12.75">
      <c r="A603" s="124"/>
      <c r="B603" s="125" t="s">
        <v>2035</v>
      </c>
      <c r="C603" s="126"/>
      <c r="D603" s="127"/>
      <c r="E603" s="148"/>
      <c r="F603" s="128" t="s">
        <v>2036</v>
      </c>
      <c r="G603" s="129"/>
      <c r="H603" s="130"/>
      <c r="I603" s="120"/>
      <c r="J603" s="79">
        <f t="shared" si="18"/>
      </c>
      <c r="K603" s="69">
        <f t="shared" si="19"/>
      </c>
      <c r="L603" s="67" t="s">
        <v>1816</v>
      </c>
    </row>
    <row r="604" spans="1:12" ht="12.75">
      <c r="A604" s="124"/>
      <c r="B604" s="125" t="s">
        <v>2037</v>
      </c>
      <c r="C604" s="126"/>
      <c r="D604" s="127"/>
      <c r="E604" s="148"/>
      <c r="F604" s="128" t="s">
        <v>2038</v>
      </c>
      <c r="G604" s="129"/>
      <c r="H604" s="130"/>
      <c r="I604" s="120"/>
      <c r="J604" s="79">
        <f t="shared" si="18"/>
      </c>
      <c r="K604" s="69">
        <f t="shared" si="19"/>
      </c>
      <c r="L604" s="67" t="s">
        <v>1816</v>
      </c>
    </row>
    <row r="605" spans="1:12" ht="12.75">
      <c r="A605" s="124"/>
      <c r="B605" s="125" t="s">
        <v>2039</v>
      </c>
      <c r="C605" s="126"/>
      <c r="D605" s="127"/>
      <c r="E605" s="148"/>
      <c r="F605" s="128" t="s">
        <v>2040</v>
      </c>
      <c r="G605" s="129"/>
      <c r="H605" s="130"/>
      <c r="I605" s="120"/>
      <c r="J605" s="79">
        <f t="shared" si="18"/>
      </c>
      <c r="K605" s="69">
        <f t="shared" si="19"/>
      </c>
      <c r="L605" s="67" t="s">
        <v>1816</v>
      </c>
    </row>
    <row r="606" spans="1:12" ht="12.75">
      <c r="A606" s="132"/>
      <c r="B606" s="125" t="s">
        <v>2039</v>
      </c>
      <c r="C606" s="126" t="s">
        <v>1168</v>
      </c>
      <c r="D606" s="133" t="s">
        <v>1169</v>
      </c>
      <c r="E606" s="153"/>
      <c r="F606" s="134" t="s">
        <v>2041</v>
      </c>
      <c r="G606" s="135"/>
      <c r="H606" s="136"/>
      <c r="I606" s="120"/>
      <c r="J606" s="79">
        <f t="shared" si="18"/>
      </c>
      <c r="K606" s="69">
        <f t="shared" si="19"/>
      </c>
      <c r="L606" s="67" t="s">
        <v>1816</v>
      </c>
    </row>
    <row r="607" spans="1:12" ht="12.75">
      <c r="A607" s="132">
        <v>305</v>
      </c>
      <c r="B607" s="125" t="s">
        <v>2039</v>
      </c>
      <c r="C607" s="126" t="s">
        <v>1168</v>
      </c>
      <c r="D607" s="133" t="s">
        <v>1315</v>
      </c>
      <c r="E607" s="153"/>
      <c r="F607" s="134" t="s">
        <v>2042</v>
      </c>
      <c r="G607" s="135" t="s">
        <v>1285</v>
      </c>
      <c r="H607" s="136">
        <v>2050</v>
      </c>
      <c r="I607" s="185"/>
      <c r="J607" s="79">
        <f t="shared" si="18"/>
        <v>0</v>
      </c>
      <c r="K607" s="69" t="str">
        <f t="shared" si="19"/>
        <v>C</v>
      </c>
      <c r="L607" s="67" t="s">
        <v>1815</v>
      </c>
    </row>
    <row r="608" spans="1:12" ht="12.75">
      <c r="A608" s="124"/>
      <c r="B608" s="125" t="s">
        <v>2043</v>
      </c>
      <c r="C608" s="126"/>
      <c r="D608" s="127"/>
      <c r="E608" s="148"/>
      <c r="F608" s="128" t="s">
        <v>2044</v>
      </c>
      <c r="G608" s="129"/>
      <c r="H608" s="130"/>
      <c r="I608" s="120"/>
      <c r="J608" s="79">
        <f t="shared" si="18"/>
      </c>
      <c r="K608" s="69">
        <f t="shared" si="19"/>
      </c>
      <c r="L608" s="67" t="s">
        <v>1816</v>
      </c>
    </row>
    <row r="609" spans="1:12" ht="12.75">
      <c r="A609" s="124"/>
      <c r="B609" s="125" t="s">
        <v>2045</v>
      </c>
      <c r="C609" s="126"/>
      <c r="D609" s="127"/>
      <c r="E609" s="148"/>
      <c r="F609" s="128" t="s">
        <v>2046</v>
      </c>
      <c r="G609" s="129"/>
      <c r="H609" s="130"/>
      <c r="I609" s="120"/>
      <c r="J609" s="79">
        <f t="shared" si="18"/>
      </c>
      <c r="K609" s="69">
        <f t="shared" si="19"/>
      </c>
      <c r="L609" s="67" t="s">
        <v>1816</v>
      </c>
    </row>
    <row r="610" spans="1:12" ht="12.75">
      <c r="A610" s="132"/>
      <c r="B610" s="125" t="s">
        <v>2045</v>
      </c>
      <c r="C610" s="126" t="s">
        <v>1168</v>
      </c>
      <c r="D610" s="133" t="s">
        <v>1211</v>
      </c>
      <c r="E610" s="153"/>
      <c r="F610" s="134" t="s">
        <v>2047</v>
      </c>
      <c r="G610" s="135"/>
      <c r="H610" s="136"/>
      <c r="I610" s="120"/>
      <c r="J610" s="79">
        <f t="shared" si="18"/>
      </c>
      <c r="K610" s="69">
        <f t="shared" si="19"/>
      </c>
      <c r="L610" s="67" t="s">
        <v>1816</v>
      </c>
    </row>
    <row r="611" spans="1:12" ht="22.5">
      <c r="A611" s="132">
        <v>306</v>
      </c>
      <c r="B611" s="125" t="s">
        <v>2045</v>
      </c>
      <c r="C611" s="126" t="s">
        <v>1168</v>
      </c>
      <c r="D611" s="133" t="s">
        <v>52</v>
      </c>
      <c r="E611" s="153"/>
      <c r="F611" s="134" t="s">
        <v>2048</v>
      </c>
      <c r="G611" s="135" t="s">
        <v>1960</v>
      </c>
      <c r="H611" s="136">
        <v>54</v>
      </c>
      <c r="I611" s="185"/>
      <c r="J611" s="79">
        <f t="shared" si="18"/>
        <v>0</v>
      </c>
      <c r="K611" s="69" t="str">
        <f t="shared" si="19"/>
        <v>C</v>
      </c>
      <c r="L611" s="67" t="s">
        <v>1815</v>
      </c>
    </row>
    <row r="612" spans="1:12" ht="12.75">
      <c r="A612" s="211"/>
      <c r="B612" s="119"/>
      <c r="C612" s="212"/>
      <c r="D612" s="119"/>
      <c r="E612" s="213"/>
      <c r="F612" s="134"/>
      <c r="G612" s="135"/>
      <c r="H612" s="136"/>
      <c r="I612" s="120"/>
      <c r="J612" s="79">
        <f t="shared" si="18"/>
      </c>
      <c r="K612" s="69">
        <f t="shared" si="19"/>
      </c>
      <c r="L612" s="67" t="s">
        <v>1816</v>
      </c>
    </row>
    <row r="613" spans="1:12" ht="12.75">
      <c r="A613" s="137"/>
      <c r="B613" s="220"/>
      <c r="C613" s="214"/>
      <c r="D613" s="221"/>
      <c r="E613" s="215"/>
      <c r="F613" s="158" t="s">
        <v>2049</v>
      </c>
      <c r="G613" s="159"/>
      <c r="H613" s="160"/>
      <c r="I613" s="194"/>
      <c r="J613" s="80">
        <f>SUM(J606:J612)</f>
        <v>0</v>
      </c>
      <c r="K613" s="76">
        <f t="shared" si="19"/>
      </c>
      <c r="L613" s="67" t="s">
        <v>1815</v>
      </c>
    </row>
    <row r="614" spans="1:12" ht="12.75">
      <c r="A614" s="142"/>
      <c r="B614" s="143"/>
      <c r="C614" s="216"/>
      <c r="D614" s="144"/>
      <c r="E614" s="217"/>
      <c r="F614" s="206"/>
      <c r="G614" s="144"/>
      <c r="H614" s="207"/>
      <c r="I614" s="197"/>
      <c r="J614" s="79">
        <f t="shared" si="18"/>
      </c>
      <c r="K614" s="69">
        <f t="shared" si="19"/>
      </c>
      <c r="L614" s="67" t="s">
        <v>1816</v>
      </c>
    </row>
    <row r="615" spans="1:12" ht="22.5">
      <c r="A615" s="124"/>
      <c r="B615" s="125" t="s">
        <v>2050</v>
      </c>
      <c r="C615" s="126"/>
      <c r="D615" s="127"/>
      <c r="E615" s="148"/>
      <c r="F615" s="128" t="s">
        <v>2051</v>
      </c>
      <c r="G615" s="129"/>
      <c r="H615" s="130"/>
      <c r="I615" s="120"/>
      <c r="J615" s="79">
        <f t="shared" si="18"/>
      </c>
      <c r="K615" s="69">
        <f t="shared" si="19"/>
      </c>
      <c r="L615" s="67" t="s">
        <v>1816</v>
      </c>
    </row>
    <row r="616" spans="1:12" ht="12.75">
      <c r="A616" s="124"/>
      <c r="B616" s="125" t="s">
        <v>2052</v>
      </c>
      <c r="C616" s="126"/>
      <c r="D616" s="127"/>
      <c r="E616" s="148"/>
      <c r="F616" s="128" t="s">
        <v>2053</v>
      </c>
      <c r="G616" s="129"/>
      <c r="H616" s="130"/>
      <c r="I616" s="120"/>
      <c r="J616" s="79">
        <f t="shared" si="18"/>
      </c>
      <c r="K616" s="69">
        <f t="shared" si="19"/>
      </c>
      <c r="L616" s="67" t="s">
        <v>1816</v>
      </c>
    </row>
    <row r="617" spans="1:12" ht="12.75">
      <c r="A617" s="124"/>
      <c r="B617" s="125" t="s">
        <v>2054</v>
      </c>
      <c r="C617" s="126"/>
      <c r="D617" s="127"/>
      <c r="E617" s="148"/>
      <c r="F617" s="128" t="s">
        <v>2055</v>
      </c>
      <c r="G617" s="129"/>
      <c r="H617" s="130"/>
      <c r="I617" s="120"/>
      <c r="J617" s="79">
        <f t="shared" si="18"/>
      </c>
      <c r="K617" s="69">
        <f t="shared" si="19"/>
      </c>
      <c r="L617" s="67" t="s">
        <v>1816</v>
      </c>
    </row>
    <row r="618" spans="1:12" ht="12.75">
      <c r="A618" s="132"/>
      <c r="B618" s="125" t="s">
        <v>2054</v>
      </c>
      <c r="C618" s="126" t="s">
        <v>1168</v>
      </c>
      <c r="D618" s="133" t="s">
        <v>1174</v>
      </c>
      <c r="E618" s="153"/>
      <c r="F618" s="134" t="s">
        <v>2056</v>
      </c>
      <c r="G618" s="135"/>
      <c r="H618" s="136"/>
      <c r="I618" s="120"/>
      <c r="J618" s="79">
        <f t="shared" si="18"/>
      </c>
      <c r="K618" s="69">
        <f t="shared" si="19"/>
      </c>
      <c r="L618" s="67" t="s">
        <v>1816</v>
      </c>
    </row>
    <row r="619" spans="1:12" ht="22.5">
      <c r="A619" s="132">
        <v>307</v>
      </c>
      <c r="B619" s="125" t="s">
        <v>2054</v>
      </c>
      <c r="C619" s="126" t="s">
        <v>1168</v>
      </c>
      <c r="D619" s="133" t="s">
        <v>252</v>
      </c>
      <c r="E619" s="153"/>
      <c r="F619" s="134" t="s">
        <v>2057</v>
      </c>
      <c r="G619" s="135" t="s">
        <v>1960</v>
      </c>
      <c r="H619" s="136">
        <v>14</v>
      </c>
      <c r="I619" s="185"/>
      <c r="J619" s="79">
        <f t="shared" si="18"/>
        <v>0</v>
      </c>
      <c r="K619" s="69" t="str">
        <f t="shared" si="19"/>
        <v>C</v>
      </c>
      <c r="L619" s="67" t="s">
        <v>1815</v>
      </c>
    </row>
    <row r="620" spans="1:12" ht="12.75">
      <c r="A620" s="211"/>
      <c r="B620" s="119"/>
      <c r="C620" s="119"/>
      <c r="D620" s="119"/>
      <c r="E620" s="213"/>
      <c r="F620" s="134"/>
      <c r="G620" s="135"/>
      <c r="H620" s="136"/>
      <c r="I620" s="115"/>
      <c r="J620" s="79">
        <f t="shared" si="18"/>
      </c>
      <c r="K620" s="69">
        <f t="shared" si="19"/>
      </c>
      <c r="L620" s="67" t="s">
        <v>1816</v>
      </c>
    </row>
    <row r="621" spans="1:12" ht="24">
      <c r="A621" s="137"/>
      <c r="B621" s="220"/>
      <c r="C621" s="220"/>
      <c r="D621" s="221"/>
      <c r="E621" s="215"/>
      <c r="F621" s="158" t="s">
        <v>2058</v>
      </c>
      <c r="G621" s="159"/>
      <c r="H621" s="160"/>
      <c r="I621" s="191"/>
      <c r="J621" s="80">
        <f>SUM(J619:J620)</f>
        <v>0</v>
      </c>
      <c r="K621" s="76">
        <f t="shared" si="19"/>
      </c>
      <c r="L621" s="67" t="s">
        <v>1815</v>
      </c>
    </row>
    <row r="622" spans="1:12" ht="12.75">
      <c r="A622" s="137"/>
      <c r="B622" s="220"/>
      <c r="C622" s="220"/>
      <c r="D622" s="221"/>
      <c r="E622" s="215"/>
      <c r="F622" s="228"/>
      <c r="G622" s="176"/>
      <c r="H622" s="229"/>
      <c r="I622" s="198"/>
      <c r="J622" s="79">
        <f t="shared" si="18"/>
      </c>
      <c r="K622" s="69">
        <f t="shared" si="19"/>
      </c>
      <c r="L622" s="67" t="s">
        <v>1816</v>
      </c>
    </row>
    <row r="623" spans="1:12" ht="12.75">
      <c r="A623" s="137"/>
      <c r="B623" s="220"/>
      <c r="C623" s="220"/>
      <c r="D623" s="221"/>
      <c r="E623" s="215"/>
      <c r="F623" s="166" t="s">
        <v>2059</v>
      </c>
      <c r="G623" s="230"/>
      <c r="H623" s="231"/>
      <c r="I623" s="191"/>
      <c r="J623" s="80">
        <f>J273+J358+J386+J412+J448+J463+J510+J522+J532+J538+J546+J554+J593+J601+J613+J621</f>
        <v>0</v>
      </c>
      <c r="K623" s="76">
        <f t="shared" si="19"/>
      </c>
      <c r="L623" s="67" t="s">
        <v>1816</v>
      </c>
    </row>
    <row r="624" spans="1:12" ht="12.75">
      <c r="A624" s="137"/>
      <c r="B624" s="220"/>
      <c r="C624" s="220"/>
      <c r="D624" s="221"/>
      <c r="E624" s="215"/>
      <c r="F624" s="233"/>
      <c r="G624" s="221"/>
      <c r="H624" s="234"/>
      <c r="I624" s="198"/>
      <c r="J624" s="79">
        <f t="shared" si="18"/>
      </c>
      <c r="K624" s="69">
        <f t="shared" si="19"/>
      </c>
      <c r="L624" s="67" t="s">
        <v>1816</v>
      </c>
    </row>
    <row r="625" spans="1:12" ht="12.75">
      <c r="A625" s="235"/>
      <c r="B625" s="236"/>
      <c r="C625" s="236"/>
      <c r="D625" s="237"/>
      <c r="E625" s="238"/>
      <c r="F625" s="239"/>
      <c r="G625" s="237"/>
      <c r="H625" s="240"/>
      <c r="I625" s="115"/>
      <c r="J625" s="79">
        <f t="shared" si="18"/>
      </c>
      <c r="K625" s="69">
        <f t="shared" si="19"/>
      </c>
      <c r="L625" s="67" t="s">
        <v>1816</v>
      </c>
    </row>
    <row r="626" spans="1:12" ht="12.75">
      <c r="A626" s="162"/>
      <c r="B626" s="163">
        <v>13</v>
      </c>
      <c r="C626" s="164"/>
      <c r="D626" s="165"/>
      <c r="E626" s="241"/>
      <c r="F626" s="166" t="s">
        <v>2060</v>
      </c>
      <c r="G626" s="242"/>
      <c r="H626" s="243"/>
      <c r="I626" s="199"/>
      <c r="J626" s="81">
        <f t="shared" si="18"/>
      </c>
      <c r="K626" s="76">
        <f t="shared" si="19"/>
      </c>
      <c r="L626" s="67" t="s">
        <v>1816</v>
      </c>
    </row>
    <row r="627" spans="1:12" ht="12.75">
      <c r="A627" s="162"/>
      <c r="B627" s="168"/>
      <c r="C627" s="169"/>
      <c r="D627" s="170"/>
      <c r="E627" s="244"/>
      <c r="F627" s="134"/>
      <c r="G627" s="172"/>
      <c r="H627" s="173"/>
      <c r="I627" s="115"/>
      <c r="J627" s="79">
        <f t="shared" si="18"/>
      </c>
      <c r="K627" s="69">
        <f t="shared" si="19"/>
      </c>
      <c r="L627" s="67" t="s">
        <v>1816</v>
      </c>
    </row>
    <row r="628" spans="1:12" ht="33.75">
      <c r="A628" s="162"/>
      <c r="B628" s="168" t="s">
        <v>2061</v>
      </c>
      <c r="C628" s="169"/>
      <c r="D628" s="170"/>
      <c r="E628" s="244"/>
      <c r="F628" s="171" t="s">
        <v>2062</v>
      </c>
      <c r="G628" s="172"/>
      <c r="H628" s="173"/>
      <c r="I628" s="115"/>
      <c r="J628" s="79">
        <f t="shared" si="18"/>
      </c>
      <c r="K628" s="69">
        <f t="shared" si="19"/>
      </c>
      <c r="L628" s="67" t="s">
        <v>1816</v>
      </c>
    </row>
    <row r="629" spans="1:12" ht="12.75">
      <c r="A629" s="162">
        <v>1</v>
      </c>
      <c r="B629" s="168" t="s">
        <v>2063</v>
      </c>
      <c r="C629" s="169"/>
      <c r="D629" s="170"/>
      <c r="E629" s="244" t="s">
        <v>1116</v>
      </c>
      <c r="F629" s="171" t="s">
        <v>2064</v>
      </c>
      <c r="G629" s="172" t="s">
        <v>1223</v>
      </c>
      <c r="H629" s="173">
        <v>2</v>
      </c>
      <c r="I629" s="115"/>
      <c r="J629" s="79">
        <f t="shared" si="18"/>
        <v>0</v>
      </c>
      <c r="K629" s="69" t="str">
        <f t="shared" si="19"/>
        <v>C</v>
      </c>
      <c r="L629" s="67" t="s">
        <v>1818</v>
      </c>
    </row>
    <row r="630" spans="1:12" ht="33.75">
      <c r="A630" s="162"/>
      <c r="B630" s="168" t="s">
        <v>2065</v>
      </c>
      <c r="C630" s="169"/>
      <c r="D630" s="170"/>
      <c r="E630" s="244"/>
      <c r="F630" s="171" t="s">
        <v>2066</v>
      </c>
      <c r="G630" s="172"/>
      <c r="H630" s="173"/>
      <c r="I630" s="115"/>
      <c r="J630" s="79">
        <f t="shared" si="18"/>
      </c>
      <c r="K630" s="69">
        <f t="shared" si="19"/>
      </c>
      <c r="L630" s="67" t="s">
        <v>1816</v>
      </c>
    </row>
    <row r="631" spans="1:12" ht="12.75">
      <c r="A631" s="162">
        <v>2</v>
      </c>
      <c r="B631" s="168" t="s">
        <v>2063</v>
      </c>
      <c r="C631" s="169"/>
      <c r="D631" s="170"/>
      <c r="E631" s="244" t="s">
        <v>1116</v>
      </c>
      <c r="F631" s="171" t="s">
        <v>2067</v>
      </c>
      <c r="G631" s="172" t="s">
        <v>1223</v>
      </c>
      <c r="H631" s="173">
        <v>1</v>
      </c>
      <c r="I631" s="115"/>
      <c r="J631" s="79">
        <f t="shared" si="18"/>
        <v>0</v>
      </c>
      <c r="K631" s="69" t="str">
        <f t="shared" si="19"/>
        <v>C</v>
      </c>
      <c r="L631" s="67" t="s">
        <v>1818</v>
      </c>
    </row>
    <row r="632" spans="1:12" ht="12.75">
      <c r="A632" s="162">
        <v>3</v>
      </c>
      <c r="B632" s="168" t="s">
        <v>2068</v>
      </c>
      <c r="C632" s="169"/>
      <c r="D632" s="170"/>
      <c r="E632" s="244" t="s">
        <v>1116</v>
      </c>
      <c r="F632" s="171" t="s">
        <v>2069</v>
      </c>
      <c r="G632" s="172" t="s">
        <v>1223</v>
      </c>
      <c r="H632" s="173">
        <v>1</v>
      </c>
      <c r="I632" s="115"/>
      <c r="J632" s="79">
        <f t="shared" si="18"/>
        <v>0</v>
      </c>
      <c r="K632" s="69" t="str">
        <f t="shared" si="19"/>
        <v>C</v>
      </c>
      <c r="L632" s="67" t="s">
        <v>1818</v>
      </c>
    </row>
    <row r="633" spans="1:12" ht="12.75">
      <c r="A633" s="162">
        <v>4</v>
      </c>
      <c r="B633" s="168" t="s">
        <v>2070</v>
      </c>
      <c r="C633" s="169"/>
      <c r="D633" s="170"/>
      <c r="E633" s="244" t="s">
        <v>1116</v>
      </c>
      <c r="F633" s="171" t="s">
        <v>2071</v>
      </c>
      <c r="G633" s="172" t="s">
        <v>1223</v>
      </c>
      <c r="H633" s="173">
        <v>1</v>
      </c>
      <c r="I633" s="115"/>
      <c r="J633" s="79">
        <f t="shared" si="18"/>
        <v>0</v>
      </c>
      <c r="K633" s="69" t="str">
        <f t="shared" si="19"/>
        <v>C</v>
      </c>
      <c r="L633" s="67" t="s">
        <v>1818</v>
      </c>
    </row>
    <row r="634" spans="1:12" ht="12.75">
      <c r="A634" s="162">
        <v>5</v>
      </c>
      <c r="B634" s="168" t="s">
        <v>2072</v>
      </c>
      <c r="C634" s="169"/>
      <c r="D634" s="170"/>
      <c r="E634" s="244" t="s">
        <v>1116</v>
      </c>
      <c r="F634" s="171" t="s">
        <v>2073</v>
      </c>
      <c r="G634" s="172" t="s">
        <v>1223</v>
      </c>
      <c r="H634" s="173">
        <v>1</v>
      </c>
      <c r="I634" s="115"/>
      <c r="J634" s="79">
        <f t="shared" si="18"/>
        <v>0</v>
      </c>
      <c r="K634" s="69" t="str">
        <f t="shared" si="19"/>
        <v>C</v>
      </c>
      <c r="L634" s="67" t="s">
        <v>1818</v>
      </c>
    </row>
    <row r="635" spans="1:12" ht="12.75">
      <c r="A635" s="162">
        <v>6</v>
      </c>
      <c r="B635" s="168" t="s">
        <v>2074</v>
      </c>
      <c r="C635" s="169"/>
      <c r="D635" s="170"/>
      <c r="E635" s="244" t="s">
        <v>1116</v>
      </c>
      <c r="F635" s="171" t="s">
        <v>2075</v>
      </c>
      <c r="G635" s="172" t="s">
        <v>1223</v>
      </c>
      <c r="H635" s="173">
        <v>2</v>
      </c>
      <c r="I635" s="115"/>
      <c r="J635" s="79">
        <f t="shared" si="18"/>
        <v>0</v>
      </c>
      <c r="K635" s="69" t="str">
        <f t="shared" si="19"/>
        <v>C</v>
      </c>
      <c r="L635" s="67" t="s">
        <v>1818</v>
      </c>
    </row>
    <row r="636" spans="1:12" ht="12.75">
      <c r="A636" s="162">
        <v>7</v>
      </c>
      <c r="B636" s="168" t="s">
        <v>2076</v>
      </c>
      <c r="C636" s="169"/>
      <c r="D636" s="170"/>
      <c r="E636" s="244" t="s">
        <v>1116</v>
      </c>
      <c r="F636" s="171" t="s">
        <v>2077</v>
      </c>
      <c r="G636" s="172" t="s">
        <v>1223</v>
      </c>
      <c r="H636" s="173">
        <v>1</v>
      </c>
      <c r="I636" s="115"/>
      <c r="J636" s="79">
        <f aca="true" t="shared" si="20" ref="J636:J699">+IF(AND(H636="",I636=""),"",ROUND(H636*I636,2))</f>
        <v>0</v>
      </c>
      <c r="K636" s="69" t="str">
        <f aca="true" t="shared" si="21" ref="K636:K699">IF(G636&lt;&gt;"","C","")</f>
        <v>C</v>
      </c>
      <c r="L636" s="67" t="s">
        <v>1818</v>
      </c>
    </row>
    <row r="637" spans="1:12" ht="12.75">
      <c r="A637" s="162">
        <v>8</v>
      </c>
      <c r="B637" s="168" t="s">
        <v>2078</v>
      </c>
      <c r="C637" s="169"/>
      <c r="D637" s="170"/>
      <c r="E637" s="244" t="s">
        <v>1116</v>
      </c>
      <c r="F637" s="171" t="s">
        <v>2079</v>
      </c>
      <c r="G637" s="172" t="s">
        <v>1223</v>
      </c>
      <c r="H637" s="173">
        <v>1</v>
      </c>
      <c r="I637" s="115"/>
      <c r="J637" s="79">
        <f t="shared" si="20"/>
        <v>0</v>
      </c>
      <c r="K637" s="69" t="str">
        <f t="shared" si="21"/>
        <v>C</v>
      </c>
      <c r="L637" s="67" t="s">
        <v>1818</v>
      </c>
    </row>
    <row r="638" spans="1:12" ht="12.75">
      <c r="A638" s="162">
        <v>9</v>
      </c>
      <c r="B638" s="168" t="s">
        <v>2080</v>
      </c>
      <c r="C638" s="169"/>
      <c r="D638" s="170"/>
      <c r="E638" s="244" t="s">
        <v>1116</v>
      </c>
      <c r="F638" s="171" t="s">
        <v>2081</v>
      </c>
      <c r="G638" s="172" t="s">
        <v>1223</v>
      </c>
      <c r="H638" s="173">
        <v>1</v>
      </c>
      <c r="I638" s="115"/>
      <c r="J638" s="79">
        <f t="shared" si="20"/>
        <v>0</v>
      </c>
      <c r="K638" s="69" t="str">
        <f t="shared" si="21"/>
        <v>C</v>
      </c>
      <c r="L638" s="67" t="s">
        <v>1818</v>
      </c>
    </row>
    <row r="639" spans="1:12" ht="12.75">
      <c r="A639" s="162">
        <v>10</v>
      </c>
      <c r="B639" s="168" t="s">
        <v>2082</v>
      </c>
      <c r="C639" s="169"/>
      <c r="D639" s="170"/>
      <c r="E639" s="244" t="s">
        <v>1116</v>
      </c>
      <c r="F639" s="171" t="s">
        <v>2083</v>
      </c>
      <c r="G639" s="172" t="s">
        <v>1223</v>
      </c>
      <c r="H639" s="173">
        <v>1</v>
      </c>
      <c r="I639" s="115"/>
      <c r="J639" s="79">
        <f t="shared" si="20"/>
        <v>0</v>
      </c>
      <c r="K639" s="69" t="str">
        <f t="shared" si="21"/>
        <v>C</v>
      </c>
      <c r="L639" s="67" t="s">
        <v>1818</v>
      </c>
    </row>
    <row r="640" spans="1:12" ht="12.75">
      <c r="A640" s="162">
        <v>11</v>
      </c>
      <c r="B640" s="168" t="s">
        <v>2084</v>
      </c>
      <c r="C640" s="169"/>
      <c r="D640" s="170"/>
      <c r="E640" s="244" t="s">
        <v>1116</v>
      </c>
      <c r="F640" s="171" t="s">
        <v>2085</v>
      </c>
      <c r="G640" s="172" t="s">
        <v>1223</v>
      </c>
      <c r="H640" s="173">
        <v>1</v>
      </c>
      <c r="I640" s="115"/>
      <c r="J640" s="79">
        <f t="shared" si="20"/>
        <v>0</v>
      </c>
      <c r="K640" s="69" t="str">
        <f t="shared" si="21"/>
        <v>C</v>
      </c>
      <c r="L640" s="67" t="s">
        <v>1818</v>
      </c>
    </row>
    <row r="641" spans="1:12" ht="12.75">
      <c r="A641" s="162">
        <v>12</v>
      </c>
      <c r="B641" s="168" t="s">
        <v>2086</v>
      </c>
      <c r="C641" s="169"/>
      <c r="D641" s="170"/>
      <c r="E641" s="244" t="s">
        <v>1116</v>
      </c>
      <c r="F641" s="171" t="s">
        <v>2087</v>
      </c>
      <c r="G641" s="172" t="s">
        <v>1223</v>
      </c>
      <c r="H641" s="173">
        <v>1</v>
      </c>
      <c r="I641" s="115"/>
      <c r="J641" s="79">
        <f t="shared" si="20"/>
        <v>0</v>
      </c>
      <c r="K641" s="69" t="str">
        <f t="shared" si="21"/>
        <v>C</v>
      </c>
      <c r="L641" s="67" t="s">
        <v>1818</v>
      </c>
    </row>
    <row r="642" spans="1:12" ht="12.75">
      <c r="A642" s="162">
        <v>13</v>
      </c>
      <c r="B642" s="168" t="s">
        <v>2088</v>
      </c>
      <c r="C642" s="169"/>
      <c r="D642" s="170"/>
      <c r="E642" s="244" t="s">
        <v>1116</v>
      </c>
      <c r="F642" s="171" t="s">
        <v>2089</v>
      </c>
      <c r="G642" s="172" t="s">
        <v>1223</v>
      </c>
      <c r="H642" s="173">
        <v>1</v>
      </c>
      <c r="I642" s="115"/>
      <c r="J642" s="79">
        <f t="shared" si="20"/>
        <v>0</v>
      </c>
      <c r="K642" s="69" t="str">
        <f t="shared" si="21"/>
        <v>C</v>
      </c>
      <c r="L642" s="67" t="s">
        <v>1818</v>
      </c>
    </row>
    <row r="643" spans="1:12" ht="33.75">
      <c r="A643" s="162"/>
      <c r="B643" s="168" t="s">
        <v>2090</v>
      </c>
      <c r="C643" s="169"/>
      <c r="D643" s="170"/>
      <c r="E643" s="244"/>
      <c r="F643" s="171" t="s">
        <v>2091</v>
      </c>
      <c r="G643" s="172"/>
      <c r="H643" s="173"/>
      <c r="I643" s="115"/>
      <c r="J643" s="79">
        <f t="shared" si="20"/>
      </c>
      <c r="K643" s="69">
        <f t="shared" si="21"/>
      </c>
      <c r="L643" s="67" t="s">
        <v>1816</v>
      </c>
    </row>
    <row r="644" spans="1:12" ht="12.75">
      <c r="A644" s="162">
        <v>14</v>
      </c>
      <c r="B644" s="168" t="s">
        <v>2068</v>
      </c>
      <c r="C644" s="169"/>
      <c r="D644" s="170"/>
      <c r="E644" s="244" t="s">
        <v>1116</v>
      </c>
      <c r="F644" s="171" t="s">
        <v>2092</v>
      </c>
      <c r="G644" s="172" t="s">
        <v>1223</v>
      </c>
      <c r="H644" s="173">
        <v>6</v>
      </c>
      <c r="I644" s="115"/>
      <c r="J644" s="79">
        <f t="shared" si="20"/>
        <v>0</v>
      </c>
      <c r="K644" s="69" t="str">
        <f t="shared" si="21"/>
        <v>C</v>
      </c>
      <c r="L644" s="67" t="s">
        <v>1818</v>
      </c>
    </row>
    <row r="645" spans="1:12" ht="12.75">
      <c r="A645" s="162">
        <v>15</v>
      </c>
      <c r="B645" s="168" t="s">
        <v>2072</v>
      </c>
      <c r="C645" s="169"/>
      <c r="D645" s="170"/>
      <c r="E645" s="244" t="s">
        <v>1116</v>
      </c>
      <c r="F645" s="171" t="s">
        <v>2093</v>
      </c>
      <c r="G645" s="172" t="s">
        <v>1223</v>
      </c>
      <c r="H645" s="173">
        <v>10</v>
      </c>
      <c r="I645" s="115"/>
      <c r="J645" s="79">
        <f t="shared" si="20"/>
        <v>0</v>
      </c>
      <c r="K645" s="69" t="str">
        <f t="shared" si="21"/>
        <v>C</v>
      </c>
      <c r="L645" s="67" t="s">
        <v>1818</v>
      </c>
    </row>
    <row r="646" spans="1:12" ht="12.75">
      <c r="A646" s="162">
        <v>16</v>
      </c>
      <c r="B646" s="168" t="s">
        <v>2074</v>
      </c>
      <c r="C646" s="169"/>
      <c r="D646" s="170"/>
      <c r="E646" s="244" t="s">
        <v>1116</v>
      </c>
      <c r="F646" s="171" t="s">
        <v>2094</v>
      </c>
      <c r="G646" s="172" t="s">
        <v>1223</v>
      </c>
      <c r="H646" s="173">
        <v>10</v>
      </c>
      <c r="I646" s="115"/>
      <c r="J646" s="79">
        <f t="shared" si="20"/>
        <v>0</v>
      </c>
      <c r="K646" s="69" t="str">
        <f t="shared" si="21"/>
        <v>C</v>
      </c>
      <c r="L646" s="67" t="s">
        <v>1818</v>
      </c>
    </row>
    <row r="647" spans="1:12" ht="12.75">
      <c r="A647" s="162">
        <v>17</v>
      </c>
      <c r="B647" s="168" t="s">
        <v>2076</v>
      </c>
      <c r="C647" s="169"/>
      <c r="D647" s="170"/>
      <c r="E647" s="244" t="s">
        <v>1116</v>
      </c>
      <c r="F647" s="171" t="s">
        <v>2095</v>
      </c>
      <c r="G647" s="172" t="s">
        <v>1223</v>
      </c>
      <c r="H647" s="173">
        <v>9</v>
      </c>
      <c r="I647" s="115"/>
      <c r="J647" s="79">
        <f t="shared" si="20"/>
        <v>0</v>
      </c>
      <c r="K647" s="69" t="str">
        <f t="shared" si="21"/>
        <v>C</v>
      </c>
      <c r="L647" s="67" t="s">
        <v>1818</v>
      </c>
    </row>
    <row r="648" spans="1:12" ht="12.75">
      <c r="A648" s="162">
        <v>18</v>
      </c>
      <c r="B648" s="168" t="s">
        <v>2078</v>
      </c>
      <c r="C648" s="169"/>
      <c r="D648" s="170"/>
      <c r="E648" s="244" t="s">
        <v>1116</v>
      </c>
      <c r="F648" s="171" t="s">
        <v>2096</v>
      </c>
      <c r="G648" s="172" t="s">
        <v>1223</v>
      </c>
      <c r="H648" s="173">
        <v>18</v>
      </c>
      <c r="I648" s="115"/>
      <c r="J648" s="79">
        <f t="shared" si="20"/>
        <v>0</v>
      </c>
      <c r="K648" s="69" t="str">
        <f t="shared" si="21"/>
        <v>C</v>
      </c>
      <c r="L648" s="67" t="s">
        <v>1818</v>
      </c>
    </row>
    <row r="649" spans="1:12" ht="12.75">
      <c r="A649" s="162">
        <v>19</v>
      </c>
      <c r="B649" s="168" t="s">
        <v>2082</v>
      </c>
      <c r="C649" s="169"/>
      <c r="D649" s="170"/>
      <c r="E649" s="244" t="s">
        <v>1116</v>
      </c>
      <c r="F649" s="171" t="s">
        <v>2097</v>
      </c>
      <c r="G649" s="172" t="s">
        <v>1223</v>
      </c>
      <c r="H649" s="173">
        <v>2</v>
      </c>
      <c r="I649" s="115"/>
      <c r="J649" s="79">
        <f t="shared" si="20"/>
        <v>0</v>
      </c>
      <c r="K649" s="69" t="str">
        <f t="shared" si="21"/>
        <v>C</v>
      </c>
      <c r="L649" s="67" t="s">
        <v>1818</v>
      </c>
    </row>
    <row r="650" spans="1:12" ht="33.75">
      <c r="A650" s="162"/>
      <c r="B650" s="168" t="s">
        <v>2098</v>
      </c>
      <c r="C650" s="169"/>
      <c r="D650" s="170"/>
      <c r="E650" s="244"/>
      <c r="F650" s="171" t="s">
        <v>2099</v>
      </c>
      <c r="G650" s="172"/>
      <c r="H650" s="173"/>
      <c r="I650" s="115"/>
      <c r="J650" s="79">
        <f t="shared" si="20"/>
      </c>
      <c r="K650" s="69">
        <f t="shared" si="21"/>
      </c>
      <c r="L650" s="67" t="s">
        <v>1816</v>
      </c>
    </row>
    <row r="651" spans="1:12" ht="12.75">
      <c r="A651" s="162">
        <v>20</v>
      </c>
      <c r="B651" s="168" t="s">
        <v>2100</v>
      </c>
      <c r="C651" s="169"/>
      <c r="D651" s="170"/>
      <c r="E651" s="244"/>
      <c r="F651" s="171" t="s">
        <v>2101</v>
      </c>
      <c r="G651" s="172" t="s">
        <v>1223</v>
      </c>
      <c r="H651" s="173">
        <v>40</v>
      </c>
      <c r="I651" s="115"/>
      <c r="J651" s="79">
        <f t="shared" si="20"/>
        <v>0</v>
      </c>
      <c r="K651" s="69" t="str">
        <f t="shared" si="21"/>
        <v>C</v>
      </c>
      <c r="L651" s="67" t="s">
        <v>1818</v>
      </c>
    </row>
    <row r="652" spans="1:12" ht="33.75">
      <c r="A652" s="162"/>
      <c r="B652" s="168" t="s">
        <v>2102</v>
      </c>
      <c r="C652" s="169"/>
      <c r="D652" s="170"/>
      <c r="E652" s="244"/>
      <c r="F652" s="171" t="s">
        <v>2103</v>
      </c>
      <c r="G652" s="172"/>
      <c r="H652" s="173"/>
      <c r="I652" s="115"/>
      <c r="J652" s="79">
        <f t="shared" si="20"/>
      </c>
      <c r="K652" s="69">
        <f t="shared" si="21"/>
      </c>
      <c r="L652" s="67" t="s">
        <v>1816</v>
      </c>
    </row>
    <row r="653" spans="1:12" ht="12.75">
      <c r="A653" s="162">
        <v>21</v>
      </c>
      <c r="B653" s="168" t="s">
        <v>2068</v>
      </c>
      <c r="C653" s="169"/>
      <c r="D653" s="170"/>
      <c r="E653" s="244" t="s">
        <v>1116</v>
      </c>
      <c r="F653" s="171" t="s">
        <v>2093</v>
      </c>
      <c r="G653" s="172" t="s">
        <v>1223</v>
      </c>
      <c r="H653" s="173">
        <v>4</v>
      </c>
      <c r="I653" s="115"/>
      <c r="J653" s="79">
        <f t="shared" si="20"/>
        <v>0</v>
      </c>
      <c r="K653" s="69" t="str">
        <f t="shared" si="21"/>
        <v>C</v>
      </c>
      <c r="L653" s="67" t="s">
        <v>1818</v>
      </c>
    </row>
    <row r="654" spans="1:12" ht="33.75">
      <c r="A654" s="162"/>
      <c r="B654" s="168" t="s">
        <v>2104</v>
      </c>
      <c r="C654" s="169"/>
      <c r="D654" s="170"/>
      <c r="E654" s="244"/>
      <c r="F654" s="171" t="s">
        <v>2105</v>
      </c>
      <c r="G654" s="172"/>
      <c r="H654" s="173"/>
      <c r="I654" s="115"/>
      <c r="J654" s="79">
        <f t="shared" si="20"/>
      </c>
      <c r="K654" s="69">
        <f t="shared" si="21"/>
      </c>
      <c r="L654" s="67" t="s">
        <v>1816</v>
      </c>
    </row>
    <row r="655" spans="1:12" ht="12.75">
      <c r="A655" s="162">
        <v>22</v>
      </c>
      <c r="B655" s="168" t="s">
        <v>2068</v>
      </c>
      <c r="C655" s="169"/>
      <c r="D655" s="170"/>
      <c r="E655" s="244" t="s">
        <v>1116</v>
      </c>
      <c r="F655" s="171" t="s">
        <v>2092</v>
      </c>
      <c r="G655" s="172" t="s">
        <v>1223</v>
      </c>
      <c r="H655" s="173">
        <v>3</v>
      </c>
      <c r="I655" s="115"/>
      <c r="J655" s="79">
        <f t="shared" si="20"/>
        <v>0</v>
      </c>
      <c r="K655" s="69" t="str">
        <f t="shared" si="21"/>
        <v>C</v>
      </c>
      <c r="L655" s="67" t="s">
        <v>1818</v>
      </c>
    </row>
    <row r="656" spans="1:12" ht="12.75">
      <c r="A656" s="162">
        <v>23</v>
      </c>
      <c r="B656" s="168" t="s">
        <v>2072</v>
      </c>
      <c r="C656" s="169"/>
      <c r="D656" s="170"/>
      <c r="E656" s="244" t="s">
        <v>1116</v>
      </c>
      <c r="F656" s="171" t="s">
        <v>2093</v>
      </c>
      <c r="G656" s="172" t="s">
        <v>1223</v>
      </c>
      <c r="H656" s="173">
        <v>4</v>
      </c>
      <c r="I656" s="115"/>
      <c r="J656" s="79">
        <f t="shared" si="20"/>
        <v>0</v>
      </c>
      <c r="K656" s="69" t="str">
        <f t="shared" si="21"/>
        <v>C</v>
      </c>
      <c r="L656" s="67" t="s">
        <v>1818</v>
      </c>
    </row>
    <row r="657" spans="1:12" ht="12.75">
      <c r="A657" s="162">
        <v>24</v>
      </c>
      <c r="B657" s="168" t="s">
        <v>2074</v>
      </c>
      <c r="C657" s="169"/>
      <c r="D657" s="170"/>
      <c r="E657" s="244" t="s">
        <v>1116</v>
      </c>
      <c r="F657" s="171" t="s">
        <v>2094</v>
      </c>
      <c r="G657" s="172" t="s">
        <v>1223</v>
      </c>
      <c r="H657" s="173">
        <v>1</v>
      </c>
      <c r="I657" s="115"/>
      <c r="J657" s="79">
        <f t="shared" si="20"/>
        <v>0</v>
      </c>
      <c r="K657" s="69" t="str">
        <f t="shared" si="21"/>
        <v>C</v>
      </c>
      <c r="L657" s="67" t="s">
        <v>1818</v>
      </c>
    </row>
    <row r="658" spans="1:12" ht="12.75">
      <c r="A658" s="162">
        <v>25</v>
      </c>
      <c r="B658" s="168" t="s">
        <v>2076</v>
      </c>
      <c r="C658" s="169"/>
      <c r="D658" s="170"/>
      <c r="E658" s="244" t="s">
        <v>1116</v>
      </c>
      <c r="F658" s="171" t="s">
        <v>2095</v>
      </c>
      <c r="G658" s="172" t="s">
        <v>1223</v>
      </c>
      <c r="H658" s="173">
        <v>2</v>
      </c>
      <c r="I658" s="115"/>
      <c r="J658" s="79">
        <f t="shared" si="20"/>
        <v>0</v>
      </c>
      <c r="K658" s="69" t="str">
        <f t="shared" si="21"/>
        <v>C</v>
      </c>
      <c r="L658" s="67" t="s">
        <v>1818</v>
      </c>
    </row>
    <row r="659" spans="1:12" ht="12.75">
      <c r="A659" s="162">
        <v>26</v>
      </c>
      <c r="B659" s="168" t="s">
        <v>2078</v>
      </c>
      <c r="C659" s="169"/>
      <c r="D659" s="170"/>
      <c r="E659" s="244" t="s">
        <v>1116</v>
      </c>
      <c r="F659" s="171" t="s">
        <v>2106</v>
      </c>
      <c r="G659" s="172" t="s">
        <v>1223</v>
      </c>
      <c r="H659" s="173">
        <v>4</v>
      </c>
      <c r="I659" s="115"/>
      <c r="J659" s="79">
        <f t="shared" si="20"/>
        <v>0</v>
      </c>
      <c r="K659" s="69" t="str">
        <f t="shared" si="21"/>
        <v>C</v>
      </c>
      <c r="L659" s="67" t="s">
        <v>1818</v>
      </c>
    </row>
    <row r="660" spans="1:12" ht="33.75">
      <c r="A660" s="162"/>
      <c r="B660" s="168" t="s">
        <v>2107</v>
      </c>
      <c r="C660" s="169"/>
      <c r="D660" s="170"/>
      <c r="E660" s="244"/>
      <c r="F660" s="171" t="s">
        <v>2108</v>
      </c>
      <c r="G660" s="172"/>
      <c r="H660" s="173"/>
      <c r="I660" s="115"/>
      <c r="J660" s="79">
        <f t="shared" si="20"/>
      </c>
      <c r="K660" s="69">
        <f t="shared" si="21"/>
      </c>
      <c r="L660" s="67" t="s">
        <v>1816</v>
      </c>
    </row>
    <row r="661" spans="1:12" ht="12.75">
      <c r="A661" s="162">
        <v>27</v>
      </c>
      <c r="B661" s="168" t="s">
        <v>2109</v>
      </c>
      <c r="C661" s="169"/>
      <c r="D661" s="170"/>
      <c r="E661" s="244"/>
      <c r="F661" s="171" t="s">
        <v>2095</v>
      </c>
      <c r="G661" s="172" t="s">
        <v>1223</v>
      </c>
      <c r="H661" s="173">
        <v>1</v>
      </c>
      <c r="I661" s="115"/>
      <c r="J661" s="79">
        <f t="shared" si="20"/>
        <v>0</v>
      </c>
      <c r="K661" s="69" t="str">
        <f t="shared" si="21"/>
        <v>C</v>
      </c>
      <c r="L661" s="67" t="s">
        <v>1818</v>
      </c>
    </row>
    <row r="662" spans="1:12" ht="12.75">
      <c r="A662" s="162">
        <v>28</v>
      </c>
      <c r="B662" s="168" t="s">
        <v>2110</v>
      </c>
      <c r="C662" s="169"/>
      <c r="D662" s="170"/>
      <c r="E662" s="244"/>
      <c r="F662" s="171" t="s">
        <v>2111</v>
      </c>
      <c r="G662" s="172" t="s">
        <v>1223</v>
      </c>
      <c r="H662" s="173">
        <v>3</v>
      </c>
      <c r="I662" s="115"/>
      <c r="J662" s="79">
        <f t="shared" si="20"/>
        <v>0</v>
      </c>
      <c r="K662" s="69" t="str">
        <f t="shared" si="21"/>
        <v>C</v>
      </c>
      <c r="L662" s="67" t="s">
        <v>1818</v>
      </c>
    </row>
    <row r="663" spans="1:12" ht="33.75">
      <c r="A663" s="162"/>
      <c r="B663" s="168" t="s">
        <v>2112</v>
      </c>
      <c r="C663" s="169"/>
      <c r="D663" s="170"/>
      <c r="E663" s="244"/>
      <c r="F663" s="171" t="s">
        <v>2113</v>
      </c>
      <c r="G663" s="172"/>
      <c r="H663" s="173"/>
      <c r="I663" s="115"/>
      <c r="J663" s="79">
        <f t="shared" si="20"/>
      </c>
      <c r="K663" s="69">
        <f t="shared" si="21"/>
      </c>
      <c r="L663" s="67" t="s">
        <v>1816</v>
      </c>
    </row>
    <row r="664" spans="1:12" ht="12.75">
      <c r="A664" s="162">
        <v>29</v>
      </c>
      <c r="B664" s="168" t="s">
        <v>2114</v>
      </c>
      <c r="C664" s="169"/>
      <c r="D664" s="170"/>
      <c r="E664" s="244"/>
      <c r="F664" s="171" t="s">
        <v>2115</v>
      </c>
      <c r="G664" s="172" t="s">
        <v>1223</v>
      </c>
      <c r="H664" s="173">
        <v>2</v>
      </c>
      <c r="I664" s="115"/>
      <c r="J664" s="79">
        <f t="shared" si="20"/>
        <v>0</v>
      </c>
      <c r="K664" s="69" t="str">
        <f t="shared" si="21"/>
        <v>C</v>
      </c>
      <c r="L664" s="67" t="s">
        <v>1818</v>
      </c>
    </row>
    <row r="665" spans="1:12" ht="33.75">
      <c r="A665" s="162"/>
      <c r="B665" s="168" t="s">
        <v>2116</v>
      </c>
      <c r="C665" s="169"/>
      <c r="D665" s="170"/>
      <c r="E665" s="244"/>
      <c r="F665" s="171" t="s">
        <v>2117</v>
      </c>
      <c r="G665" s="172"/>
      <c r="H665" s="173"/>
      <c r="I665" s="115"/>
      <c r="J665" s="79">
        <f t="shared" si="20"/>
      </c>
      <c r="K665" s="69">
        <f t="shared" si="21"/>
      </c>
      <c r="L665" s="67" t="s">
        <v>1816</v>
      </c>
    </row>
    <row r="666" spans="1:12" ht="12.75">
      <c r="A666" s="162">
        <v>30</v>
      </c>
      <c r="B666" s="168" t="s">
        <v>2100</v>
      </c>
      <c r="C666" s="169"/>
      <c r="D666" s="170"/>
      <c r="E666" s="244"/>
      <c r="F666" s="171" t="s">
        <v>2118</v>
      </c>
      <c r="G666" s="172" t="s">
        <v>1223</v>
      </c>
      <c r="H666" s="173">
        <v>2</v>
      </c>
      <c r="I666" s="115"/>
      <c r="J666" s="79">
        <f t="shared" si="20"/>
        <v>0</v>
      </c>
      <c r="K666" s="69" t="str">
        <f t="shared" si="21"/>
        <v>C</v>
      </c>
      <c r="L666" s="67" t="s">
        <v>1818</v>
      </c>
    </row>
    <row r="667" spans="1:12" ht="33.75">
      <c r="A667" s="162"/>
      <c r="B667" s="168" t="s">
        <v>2119</v>
      </c>
      <c r="C667" s="169"/>
      <c r="D667" s="170"/>
      <c r="E667" s="244"/>
      <c r="F667" s="171" t="s">
        <v>2120</v>
      </c>
      <c r="G667" s="172"/>
      <c r="H667" s="173"/>
      <c r="I667" s="115"/>
      <c r="J667" s="79">
        <f t="shared" si="20"/>
      </c>
      <c r="K667" s="69">
        <f t="shared" si="21"/>
      </c>
      <c r="L667" s="67" t="s">
        <v>1816</v>
      </c>
    </row>
    <row r="668" spans="1:12" ht="12.75">
      <c r="A668" s="162">
        <v>31</v>
      </c>
      <c r="B668" s="168" t="s">
        <v>2068</v>
      </c>
      <c r="C668" s="169"/>
      <c r="D668" s="170"/>
      <c r="E668" s="244"/>
      <c r="F668" s="171" t="s">
        <v>2121</v>
      </c>
      <c r="G668" s="172" t="s">
        <v>1223</v>
      </c>
      <c r="H668" s="173">
        <v>1</v>
      </c>
      <c r="I668" s="115"/>
      <c r="J668" s="79">
        <f t="shared" si="20"/>
        <v>0</v>
      </c>
      <c r="K668" s="69" t="str">
        <f t="shared" si="21"/>
        <v>C</v>
      </c>
      <c r="L668" s="67" t="s">
        <v>1818</v>
      </c>
    </row>
    <row r="669" spans="1:12" ht="12.75">
      <c r="A669" s="162">
        <v>32</v>
      </c>
      <c r="B669" s="168" t="s">
        <v>2122</v>
      </c>
      <c r="C669" s="169"/>
      <c r="D669" s="170"/>
      <c r="E669" s="244"/>
      <c r="F669" s="171" t="s">
        <v>2123</v>
      </c>
      <c r="G669" s="172" t="s">
        <v>1223</v>
      </c>
      <c r="H669" s="173">
        <v>1</v>
      </c>
      <c r="I669" s="115"/>
      <c r="J669" s="79">
        <f t="shared" si="20"/>
        <v>0</v>
      </c>
      <c r="K669" s="69" t="str">
        <f t="shared" si="21"/>
        <v>C</v>
      </c>
      <c r="L669" s="67" t="s">
        <v>1818</v>
      </c>
    </row>
    <row r="670" spans="1:12" ht="12.75">
      <c r="A670" s="162">
        <v>33</v>
      </c>
      <c r="B670" s="168" t="s">
        <v>2076</v>
      </c>
      <c r="C670" s="169"/>
      <c r="D670" s="170"/>
      <c r="E670" s="244" t="s">
        <v>1116</v>
      </c>
      <c r="F670" s="171" t="s">
        <v>2124</v>
      </c>
      <c r="G670" s="172" t="s">
        <v>1223</v>
      </c>
      <c r="H670" s="173">
        <v>1</v>
      </c>
      <c r="I670" s="115"/>
      <c r="J670" s="79">
        <f t="shared" si="20"/>
        <v>0</v>
      </c>
      <c r="K670" s="69" t="str">
        <f t="shared" si="21"/>
        <v>C</v>
      </c>
      <c r="L670" s="67" t="s">
        <v>1818</v>
      </c>
    </row>
    <row r="671" spans="1:12" ht="33.75">
      <c r="A671" s="162"/>
      <c r="B671" s="168" t="s">
        <v>2125</v>
      </c>
      <c r="C671" s="169"/>
      <c r="D671" s="170"/>
      <c r="E671" s="244"/>
      <c r="F671" s="171" t="s">
        <v>2126</v>
      </c>
      <c r="G671" s="172"/>
      <c r="H671" s="173"/>
      <c r="I671" s="115"/>
      <c r="J671" s="79">
        <f t="shared" si="20"/>
      </c>
      <c r="K671" s="69">
        <f t="shared" si="21"/>
      </c>
      <c r="L671" s="67" t="s">
        <v>1816</v>
      </c>
    </row>
    <row r="672" spans="1:12" ht="12.75">
      <c r="A672" s="162">
        <v>34</v>
      </c>
      <c r="B672" s="168" t="s">
        <v>2100</v>
      </c>
      <c r="C672" s="169"/>
      <c r="D672" s="170"/>
      <c r="E672" s="244"/>
      <c r="F672" s="171" t="s">
        <v>2127</v>
      </c>
      <c r="G672" s="172" t="s">
        <v>1223</v>
      </c>
      <c r="H672" s="173">
        <v>36</v>
      </c>
      <c r="I672" s="115"/>
      <c r="J672" s="79">
        <f t="shared" si="20"/>
        <v>0</v>
      </c>
      <c r="K672" s="69" t="str">
        <f t="shared" si="21"/>
        <v>C</v>
      </c>
      <c r="L672" s="67" t="s">
        <v>1818</v>
      </c>
    </row>
    <row r="673" spans="1:12" ht="22.5">
      <c r="A673" s="162"/>
      <c r="B673" s="168" t="s">
        <v>2128</v>
      </c>
      <c r="C673" s="169"/>
      <c r="D673" s="170"/>
      <c r="E673" s="244"/>
      <c r="F673" s="171" t="s">
        <v>2129</v>
      </c>
      <c r="G673" s="172"/>
      <c r="H673" s="173"/>
      <c r="I673" s="115"/>
      <c r="J673" s="79">
        <f t="shared" si="20"/>
      </c>
      <c r="K673" s="69">
        <f t="shared" si="21"/>
      </c>
      <c r="L673" s="67" t="s">
        <v>1816</v>
      </c>
    </row>
    <row r="674" spans="1:12" ht="12.75">
      <c r="A674" s="162">
        <v>35</v>
      </c>
      <c r="B674" s="168" t="s">
        <v>2072</v>
      </c>
      <c r="C674" s="169"/>
      <c r="D674" s="170"/>
      <c r="E674" s="244" t="s">
        <v>1116</v>
      </c>
      <c r="F674" s="171" t="s">
        <v>2106</v>
      </c>
      <c r="G674" s="172" t="s">
        <v>1223</v>
      </c>
      <c r="H674" s="173">
        <v>2</v>
      </c>
      <c r="I674" s="115"/>
      <c r="J674" s="79">
        <f t="shared" si="20"/>
        <v>0</v>
      </c>
      <c r="K674" s="69" t="str">
        <f t="shared" si="21"/>
        <v>C</v>
      </c>
      <c r="L674" s="67" t="s">
        <v>1818</v>
      </c>
    </row>
    <row r="675" spans="1:12" ht="33.75">
      <c r="A675" s="162"/>
      <c r="B675" s="168" t="s">
        <v>2130</v>
      </c>
      <c r="C675" s="169"/>
      <c r="D675" s="170"/>
      <c r="E675" s="244"/>
      <c r="F675" s="171" t="s">
        <v>2131</v>
      </c>
      <c r="G675" s="172"/>
      <c r="H675" s="173"/>
      <c r="I675" s="115"/>
      <c r="J675" s="79">
        <f t="shared" si="20"/>
      </c>
      <c r="K675" s="69">
        <f t="shared" si="21"/>
      </c>
      <c r="L675" s="67" t="s">
        <v>1816</v>
      </c>
    </row>
    <row r="676" spans="1:12" ht="12.75">
      <c r="A676" s="162">
        <v>36</v>
      </c>
      <c r="B676" s="168" t="s">
        <v>2063</v>
      </c>
      <c r="C676" s="169"/>
      <c r="D676" s="170"/>
      <c r="E676" s="244" t="s">
        <v>1116</v>
      </c>
      <c r="F676" s="171" t="s">
        <v>2132</v>
      </c>
      <c r="G676" s="172" t="s">
        <v>1223</v>
      </c>
      <c r="H676" s="173">
        <v>1</v>
      </c>
      <c r="I676" s="115"/>
      <c r="J676" s="79">
        <f t="shared" si="20"/>
        <v>0</v>
      </c>
      <c r="K676" s="69" t="str">
        <f t="shared" si="21"/>
        <v>C</v>
      </c>
      <c r="L676" s="67" t="s">
        <v>1818</v>
      </c>
    </row>
    <row r="677" spans="1:12" ht="33.75">
      <c r="A677" s="162"/>
      <c r="B677" s="168" t="s">
        <v>2133</v>
      </c>
      <c r="C677" s="169"/>
      <c r="D677" s="170"/>
      <c r="E677" s="244"/>
      <c r="F677" s="171" t="s">
        <v>2134</v>
      </c>
      <c r="G677" s="172"/>
      <c r="H677" s="173"/>
      <c r="I677" s="115"/>
      <c r="J677" s="79">
        <f t="shared" si="20"/>
      </c>
      <c r="K677" s="69">
        <f t="shared" si="21"/>
      </c>
      <c r="L677" s="67" t="s">
        <v>1816</v>
      </c>
    </row>
    <row r="678" spans="1:12" ht="12.75">
      <c r="A678" s="162">
        <v>37</v>
      </c>
      <c r="B678" s="168" t="s">
        <v>2135</v>
      </c>
      <c r="C678" s="169"/>
      <c r="D678" s="170"/>
      <c r="E678" s="244"/>
      <c r="F678" s="171" t="s">
        <v>2136</v>
      </c>
      <c r="G678" s="172" t="s">
        <v>1223</v>
      </c>
      <c r="H678" s="173">
        <v>1</v>
      </c>
      <c r="I678" s="115"/>
      <c r="J678" s="79">
        <f t="shared" si="20"/>
        <v>0</v>
      </c>
      <c r="K678" s="69" t="str">
        <f t="shared" si="21"/>
        <v>C</v>
      </c>
      <c r="L678" s="67" t="s">
        <v>1818</v>
      </c>
    </row>
    <row r="679" spans="1:12" ht="12.75">
      <c r="A679" s="162">
        <v>38</v>
      </c>
      <c r="B679" s="168" t="s">
        <v>2100</v>
      </c>
      <c r="C679" s="169"/>
      <c r="D679" s="170"/>
      <c r="E679" s="244"/>
      <c r="F679" s="171" t="s">
        <v>2137</v>
      </c>
      <c r="G679" s="172" t="s">
        <v>1223</v>
      </c>
      <c r="H679" s="173">
        <v>2</v>
      </c>
      <c r="I679" s="115"/>
      <c r="J679" s="79">
        <f t="shared" si="20"/>
        <v>0</v>
      </c>
      <c r="K679" s="69" t="str">
        <f t="shared" si="21"/>
        <v>C</v>
      </c>
      <c r="L679" s="67" t="s">
        <v>1818</v>
      </c>
    </row>
    <row r="680" spans="1:12" ht="12.75">
      <c r="A680" s="162">
        <v>39</v>
      </c>
      <c r="B680" s="168" t="s">
        <v>2138</v>
      </c>
      <c r="C680" s="169"/>
      <c r="D680" s="170"/>
      <c r="E680" s="244"/>
      <c r="F680" s="171" t="s">
        <v>2139</v>
      </c>
      <c r="G680" s="172" t="s">
        <v>1223</v>
      </c>
      <c r="H680" s="173">
        <v>2</v>
      </c>
      <c r="I680" s="115"/>
      <c r="J680" s="79">
        <f t="shared" si="20"/>
        <v>0</v>
      </c>
      <c r="K680" s="69" t="str">
        <f t="shared" si="21"/>
        <v>C</v>
      </c>
      <c r="L680" s="67" t="s">
        <v>1818</v>
      </c>
    </row>
    <row r="681" spans="1:12" ht="12.75">
      <c r="A681" s="162">
        <v>40</v>
      </c>
      <c r="B681" s="168" t="s">
        <v>2109</v>
      </c>
      <c r="C681" s="169"/>
      <c r="D681" s="170"/>
      <c r="E681" s="244"/>
      <c r="F681" s="171" t="s">
        <v>2140</v>
      </c>
      <c r="G681" s="172" t="s">
        <v>1223</v>
      </c>
      <c r="H681" s="173">
        <v>1</v>
      </c>
      <c r="I681" s="115"/>
      <c r="J681" s="79">
        <f t="shared" si="20"/>
        <v>0</v>
      </c>
      <c r="K681" s="69" t="str">
        <f t="shared" si="21"/>
        <v>C</v>
      </c>
      <c r="L681" s="67" t="s">
        <v>1818</v>
      </c>
    </row>
    <row r="682" spans="1:12" ht="22.5">
      <c r="A682" s="162"/>
      <c r="B682" s="168" t="s">
        <v>2141</v>
      </c>
      <c r="C682" s="169"/>
      <c r="D682" s="170"/>
      <c r="E682" s="244"/>
      <c r="F682" s="171" t="s">
        <v>2142</v>
      </c>
      <c r="G682" s="172"/>
      <c r="H682" s="173"/>
      <c r="I682" s="115"/>
      <c r="J682" s="79">
        <f t="shared" si="20"/>
      </c>
      <c r="K682" s="69">
        <f t="shared" si="21"/>
      </c>
      <c r="L682" s="67" t="s">
        <v>1816</v>
      </c>
    </row>
    <row r="683" spans="1:12" ht="12.75">
      <c r="A683" s="162">
        <v>41</v>
      </c>
      <c r="B683" s="168">
        <v>4</v>
      </c>
      <c r="C683" s="169"/>
      <c r="D683" s="170"/>
      <c r="E683" s="244"/>
      <c r="F683" s="171" t="s">
        <v>2143</v>
      </c>
      <c r="G683" s="172" t="s">
        <v>1223</v>
      </c>
      <c r="H683" s="173">
        <v>1</v>
      </c>
      <c r="I683" s="115"/>
      <c r="J683" s="79">
        <f t="shared" si="20"/>
        <v>0</v>
      </c>
      <c r="K683" s="69" t="str">
        <f t="shared" si="21"/>
        <v>C</v>
      </c>
      <c r="L683" s="67" t="s">
        <v>1818</v>
      </c>
    </row>
    <row r="684" spans="1:12" ht="33.75">
      <c r="A684" s="162"/>
      <c r="B684" s="168" t="s">
        <v>2144</v>
      </c>
      <c r="C684" s="169"/>
      <c r="D684" s="170"/>
      <c r="E684" s="244"/>
      <c r="F684" s="171" t="s">
        <v>2145</v>
      </c>
      <c r="G684" s="172"/>
      <c r="H684" s="173"/>
      <c r="I684" s="115"/>
      <c r="J684" s="79">
        <f t="shared" si="20"/>
      </c>
      <c r="K684" s="69">
        <f t="shared" si="21"/>
      </c>
      <c r="L684" s="67" t="s">
        <v>1816</v>
      </c>
    </row>
    <row r="685" spans="1:12" ht="12.75">
      <c r="A685" s="162">
        <v>42</v>
      </c>
      <c r="B685" s="168" t="s">
        <v>2100</v>
      </c>
      <c r="C685" s="169"/>
      <c r="D685" s="170"/>
      <c r="E685" s="244"/>
      <c r="F685" s="171" t="s">
        <v>2146</v>
      </c>
      <c r="G685" s="172" t="s">
        <v>1223</v>
      </c>
      <c r="H685" s="173">
        <v>9</v>
      </c>
      <c r="I685" s="115"/>
      <c r="J685" s="79">
        <f t="shared" si="20"/>
        <v>0</v>
      </c>
      <c r="K685" s="69" t="str">
        <f t="shared" si="21"/>
        <v>C</v>
      </c>
      <c r="L685" s="67" t="s">
        <v>1818</v>
      </c>
    </row>
    <row r="686" spans="1:12" ht="33.75">
      <c r="A686" s="162"/>
      <c r="B686" s="168" t="s">
        <v>2147</v>
      </c>
      <c r="C686" s="169"/>
      <c r="D686" s="170"/>
      <c r="E686" s="244"/>
      <c r="F686" s="171" t="s">
        <v>2148</v>
      </c>
      <c r="G686" s="172"/>
      <c r="H686" s="173"/>
      <c r="I686" s="115"/>
      <c r="J686" s="79">
        <f t="shared" si="20"/>
      </c>
      <c r="K686" s="69">
        <f t="shared" si="21"/>
      </c>
      <c r="L686" s="67" t="s">
        <v>1816</v>
      </c>
    </row>
    <row r="687" spans="1:12" ht="12.75">
      <c r="A687" s="162">
        <v>43</v>
      </c>
      <c r="B687" s="168" t="s">
        <v>2135</v>
      </c>
      <c r="C687" s="169"/>
      <c r="D687" s="170"/>
      <c r="E687" s="244"/>
      <c r="F687" s="171" t="s">
        <v>2101</v>
      </c>
      <c r="G687" s="172" t="s">
        <v>1223</v>
      </c>
      <c r="H687" s="173">
        <v>55</v>
      </c>
      <c r="I687" s="115"/>
      <c r="J687" s="79">
        <f t="shared" si="20"/>
        <v>0</v>
      </c>
      <c r="K687" s="69" t="str">
        <f t="shared" si="21"/>
        <v>C</v>
      </c>
      <c r="L687" s="67" t="s">
        <v>1818</v>
      </c>
    </row>
    <row r="688" spans="1:12" ht="33.75">
      <c r="A688" s="162"/>
      <c r="B688" s="168" t="s">
        <v>2149</v>
      </c>
      <c r="C688" s="169"/>
      <c r="D688" s="170"/>
      <c r="E688" s="244"/>
      <c r="F688" s="171" t="s">
        <v>2150</v>
      </c>
      <c r="G688" s="172"/>
      <c r="H688" s="173"/>
      <c r="I688" s="115"/>
      <c r="J688" s="79">
        <f t="shared" si="20"/>
      </c>
      <c r="K688" s="69">
        <f t="shared" si="21"/>
      </c>
      <c r="L688" s="67" t="s">
        <v>1816</v>
      </c>
    </row>
    <row r="689" spans="1:12" ht="12.75">
      <c r="A689" s="162">
        <v>44</v>
      </c>
      <c r="B689" s="168" t="s">
        <v>2100</v>
      </c>
      <c r="C689" s="169"/>
      <c r="D689" s="170"/>
      <c r="E689" s="244"/>
      <c r="F689" s="171" t="s">
        <v>2151</v>
      </c>
      <c r="G689" s="172" t="s">
        <v>1223</v>
      </c>
      <c r="H689" s="173">
        <v>4</v>
      </c>
      <c r="I689" s="115"/>
      <c r="J689" s="79">
        <f t="shared" si="20"/>
        <v>0</v>
      </c>
      <c r="K689" s="69" t="str">
        <f t="shared" si="21"/>
        <v>C</v>
      </c>
      <c r="L689" s="67" t="s">
        <v>1818</v>
      </c>
    </row>
    <row r="690" spans="1:12" ht="12.75">
      <c r="A690" s="162">
        <v>45</v>
      </c>
      <c r="B690" s="168" t="s">
        <v>2152</v>
      </c>
      <c r="C690" s="169"/>
      <c r="D690" s="170"/>
      <c r="E690" s="244"/>
      <c r="F690" s="171" t="s">
        <v>2153</v>
      </c>
      <c r="G690" s="172" t="s">
        <v>1223</v>
      </c>
      <c r="H690" s="173">
        <v>2</v>
      </c>
      <c r="I690" s="115"/>
      <c r="J690" s="79">
        <f t="shared" si="20"/>
        <v>0</v>
      </c>
      <c r="K690" s="69" t="str">
        <f t="shared" si="21"/>
        <v>C</v>
      </c>
      <c r="L690" s="67" t="s">
        <v>1818</v>
      </c>
    </row>
    <row r="691" spans="1:12" ht="12.75">
      <c r="A691" s="162"/>
      <c r="B691" s="168" t="s">
        <v>2154</v>
      </c>
      <c r="C691" s="169"/>
      <c r="D691" s="170"/>
      <c r="E691" s="244"/>
      <c r="F691" s="171" t="s">
        <v>2155</v>
      </c>
      <c r="G691" s="172"/>
      <c r="H691" s="173"/>
      <c r="I691" s="115"/>
      <c r="J691" s="79">
        <f t="shared" si="20"/>
      </c>
      <c r="K691" s="69">
        <f t="shared" si="21"/>
      </c>
      <c r="L691" s="67" t="s">
        <v>1816</v>
      </c>
    </row>
    <row r="692" spans="1:12" ht="12.75">
      <c r="A692" s="162">
        <v>46</v>
      </c>
      <c r="B692" s="168" t="s">
        <v>2100</v>
      </c>
      <c r="C692" s="169"/>
      <c r="D692" s="170"/>
      <c r="E692" s="244"/>
      <c r="F692" s="171" t="s">
        <v>2156</v>
      </c>
      <c r="G692" s="172" t="s">
        <v>1223</v>
      </c>
      <c r="H692" s="173">
        <v>4</v>
      </c>
      <c r="I692" s="115"/>
      <c r="J692" s="79">
        <f t="shared" si="20"/>
        <v>0</v>
      </c>
      <c r="K692" s="69" t="str">
        <f t="shared" si="21"/>
        <v>C</v>
      </c>
      <c r="L692" s="67" t="s">
        <v>1818</v>
      </c>
    </row>
    <row r="693" spans="1:12" ht="12.75">
      <c r="A693" s="162">
        <v>47</v>
      </c>
      <c r="B693" s="168" t="s">
        <v>2114</v>
      </c>
      <c r="C693" s="169"/>
      <c r="D693" s="170"/>
      <c r="E693" s="244"/>
      <c r="F693" s="171" t="s">
        <v>2157</v>
      </c>
      <c r="G693" s="172" t="s">
        <v>1223</v>
      </c>
      <c r="H693" s="173">
        <v>2</v>
      </c>
      <c r="I693" s="115"/>
      <c r="J693" s="79">
        <f t="shared" si="20"/>
        <v>0</v>
      </c>
      <c r="K693" s="69" t="str">
        <f t="shared" si="21"/>
        <v>C</v>
      </c>
      <c r="L693" s="67" t="s">
        <v>1818</v>
      </c>
    </row>
    <row r="694" spans="1:12" ht="22.5">
      <c r="A694" s="162"/>
      <c r="B694" s="168" t="s">
        <v>2158</v>
      </c>
      <c r="C694" s="169"/>
      <c r="D694" s="170"/>
      <c r="E694" s="244"/>
      <c r="F694" s="171" t="s">
        <v>2159</v>
      </c>
      <c r="G694" s="172"/>
      <c r="H694" s="173"/>
      <c r="I694" s="115"/>
      <c r="J694" s="79">
        <f t="shared" si="20"/>
      </c>
      <c r="K694" s="69">
        <f t="shared" si="21"/>
      </c>
      <c r="L694" s="67" t="s">
        <v>1816</v>
      </c>
    </row>
    <row r="695" spans="1:12" ht="12.75">
      <c r="A695" s="162">
        <v>48</v>
      </c>
      <c r="B695" s="168">
        <v>1</v>
      </c>
      <c r="C695" s="169"/>
      <c r="D695" s="170"/>
      <c r="E695" s="244"/>
      <c r="F695" s="171" t="s">
        <v>2160</v>
      </c>
      <c r="G695" s="172" t="s">
        <v>1223</v>
      </c>
      <c r="H695" s="173">
        <v>52</v>
      </c>
      <c r="I695" s="115"/>
      <c r="J695" s="79">
        <f t="shared" si="20"/>
        <v>0</v>
      </c>
      <c r="K695" s="69" t="str">
        <f t="shared" si="21"/>
        <v>C</v>
      </c>
      <c r="L695" s="67" t="s">
        <v>1818</v>
      </c>
    </row>
    <row r="696" spans="1:12" ht="12.75">
      <c r="A696" s="162"/>
      <c r="B696" s="168" t="s">
        <v>2161</v>
      </c>
      <c r="C696" s="169"/>
      <c r="D696" s="170"/>
      <c r="E696" s="244"/>
      <c r="F696" s="171" t="s">
        <v>2162</v>
      </c>
      <c r="G696" s="172"/>
      <c r="H696" s="173"/>
      <c r="I696" s="115"/>
      <c r="J696" s="79">
        <f t="shared" si="20"/>
      </c>
      <c r="K696" s="69">
        <f t="shared" si="21"/>
      </c>
      <c r="L696" s="67" t="s">
        <v>1816</v>
      </c>
    </row>
    <row r="697" spans="1:12" ht="12.75">
      <c r="A697" s="162">
        <v>49</v>
      </c>
      <c r="B697" s="168" t="s">
        <v>2063</v>
      </c>
      <c r="C697" s="169"/>
      <c r="D697" s="170"/>
      <c r="E697" s="244" t="s">
        <v>1116</v>
      </c>
      <c r="F697" s="171" t="s">
        <v>2163</v>
      </c>
      <c r="G697" s="172" t="s">
        <v>1223</v>
      </c>
      <c r="H697" s="173">
        <v>1</v>
      </c>
      <c r="I697" s="115"/>
      <c r="J697" s="79">
        <f t="shared" si="20"/>
        <v>0</v>
      </c>
      <c r="K697" s="69" t="str">
        <f t="shared" si="21"/>
        <v>C</v>
      </c>
      <c r="L697" s="67" t="s">
        <v>1818</v>
      </c>
    </row>
    <row r="698" spans="1:12" ht="33.75">
      <c r="A698" s="162"/>
      <c r="B698" s="168" t="s">
        <v>2164</v>
      </c>
      <c r="C698" s="169"/>
      <c r="D698" s="170"/>
      <c r="E698" s="244"/>
      <c r="F698" s="171" t="s">
        <v>2165</v>
      </c>
      <c r="G698" s="172"/>
      <c r="H698" s="173"/>
      <c r="I698" s="115"/>
      <c r="J698" s="79">
        <f t="shared" si="20"/>
      </c>
      <c r="K698" s="69">
        <f t="shared" si="21"/>
      </c>
      <c r="L698" s="67" t="s">
        <v>1816</v>
      </c>
    </row>
    <row r="699" spans="1:12" ht="12.75">
      <c r="A699" s="162">
        <v>50</v>
      </c>
      <c r="B699" s="168" t="s">
        <v>2068</v>
      </c>
      <c r="C699" s="169"/>
      <c r="D699" s="170"/>
      <c r="E699" s="244" t="s">
        <v>1116</v>
      </c>
      <c r="F699" s="171" t="s">
        <v>2166</v>
      </c>
      <c r="G699" s="172" t="s">
        <v>1231</v>
      </c>
      <c r="H699" s="173">
        <v>160</v>
      </c>
      <c r="I699" s="115"/>
      <c r="J699" s="79">
        <f t="shared" si="20"/>
        <v>0</v>
      </c>
      <c r="K699" s="69" t="str">
        <f t="shared" si="21"/>
        <v>C</v>
      </c>
      <c r="L699" s="67" t="s">
        <v>1818</v>
      </c>
    </row>
    <row r="700" spans="1:12" ht="12.75">
      <c r="A700" s="162">
        <v>51</v>
      </c>
      <c r="B700" s="168" t="s">
        <v>2072</v>
      </c>
      <c r="C700" s="169"/>
      <c r="D700" s="170"/>
      <c r="E700" s="244" t="s">
        <v>1116</v>
      </c>
      <c r="F700" s="171" t="s">
        <v>2167</v>
      </c>
      <c r="G700" s="172" t="s">
        <v>1231</v>
      </c>
      <c r="H700" s="173">
        <v>807</v>
      </c>
      <c r="I700" s="115"/>
      <c r="J700" s="79">
        <f aca="true" t="shared" si="22" ref="J700:J763">+IF(AND(H700="",I700=""),"",ROUND(H700*I700,2))</f>
        <v>0</v>
      </c>
      <c r="K700" s="69" t="str">
        <f aca="true" t="shared" si="23" ref="K700:K763">IF(G700&lt;&gt;"","C","")</f>
        <v>C</v>
      </c>
      <c r="L700" s="67" t="s">
        <v>1818</v>
      </c>
    </row>
    <row r="701" spans="1:12" ht="12.75">
      <c r="A701" s="162">
        <v>52</v>
      </c>
      <c r="B701" s="168" t="s">
        <v>2074</v>
      </c>
      <c r="C701" s="169"/>
      <c r="D701" s="170"/>
      <c r="E701" s="244" t="s">
        <v>1116</v>
      </c>
      <c r="F701" s="171" t="s">
        <v>2168</v>
      </c>
      <c r="G701" s="172" t="s">
        <v>1231</v>
      </c>
      <c r="H701" s="173">
        <v>294</v>
      </c>
      <c r="I701" s="115"/>
      <c r="J701" s="79">
        <f t="shared" si="22"/>
        <v>0</v>
      </c>
      <c r="K701" s="69" t="str">
        <f t="shared" si="23"/>
        <v>C</v>
      </c>
      <c r="L701" s="67" t="s">
        <v>1818</v>
      </c>
    </row>
    <row r="702" spans="1:12" ht="45">
      <c r="A702" s="162"/>
      <c r="B702" s="168" t="s">
        <v>2169</v>
      </c>
      <c r="C702" s="169"/>
      <c r="D702" s="170"/>
      <c r="E702" s="244"/>
      <c r="F702" s="171" t="s">
        <v>2170</v>
      </c>
      <c r="G702" s="172"/>
      <c r="H702" s="173"/>
      <c r="I702" s="115"/>
      <c r="J702" s="79">
        <f t="shared" si="22"/>
      </c>
      <c r="K702" s="69">
        <f t="shared" si="23"/>
      </c>
      <c r="L702" s="67" t="s">
        <v>1816</v>
      </c>
    </row>
    <row r="703" spans="1:12" ht="12.75">
      <c r="A703" s="162">
        <v>53</v>
      </c>
      <c r="B703" s="168" t="s">
        <v>2063</v>
      </c>
      <c r="C703" s="169"/>
      <c r="D703" s="170"/>
      <c r="E703" s="244" t="s">
        <v>1116</v>
      </c>
      <c r="F703" s="171" t="s">
        <v>2171</v>
      </c>
      <c r="G703" s="172" t="s">
        <v>1231</v>
      </c>
      <c r="H703" s="173">
        <v>1011</v>
      </c>
      <c r="I703" s="115"/>
      <c r="J703" s="79">
        <f t="shared" si="22"/>
        <v>0</v>
      </c>
      <c r="K703" s="69" t="str">
        <f t="shared" si="23"/>
        <v>C</v>
      </c>
      <c r="L703" s="67" t="s">
        <v>1818</v>
      </c>
    </row>
    <row r="704" spans="1:12" ht="45">
      <c r="A704" s="162"/>
      <c r="B704" s="168" t="s">
        <v>2172</v>
      </c>
      <c r="C704" s="169"/>
      <c r="D704" s="170"/>
      <c r="E704" s="244"/>
      <c r="F704" s="171" t="s">
        <v>2173</v>
      </c>
      <c r="G704" s="172"/>
      <c r="H704" s="173"/>
      <c r="I704" s="115"/>
      <c r="J704" s="79">
        <f t="shared" si="22"/>
      </c>
      <c r="K704" s="69">
        <f t="shared" si="23"/>
      </c>
      <c r="L704" s="67" t="s">
        <v>1816</v>
      </c>
    </row>
    <row r="705" spans="1:12" ht="12.75">
      <c r="A705" s="162">
        <v>54</v>
      </c>
      <c r="B705" s="168" t="s">
        <v>2174</v>
      </c>
      <c r="C705" s="169"/>
      <c r="D705" s="170"/>
      <c r="E705" s="244" t="s">
        <v>1116</v>
      </c>
      <c r="F705" s="171" t="s">
        <v>2175</v>
      </c>
      <c r="G705" s="172" t="s">
        <v>1223</v>
      </c>
      <c r="H705" s="173">
        <v>1</v>
      </c>
      <c r="I705" s="115"/>
      <c r="J705" s="79">
        <f t="shared" si="22"/>
        <v>0</v>
      </c>
      <c r="K705" s="69" t="str">
        <f t="shared" si="23"/>
        <v>C</v>
      </c>
      <c r="L705" s="67" t="s">
        <v>1818</v>
      </c>
    </row>
    <row r="706" spans="1:12" ht="12.75">
      <c r="A706" s="162">
        <v>55</v>
      </c>
      <c r="B706" s="168" t="s">
        <v>2070</v>
      </c>
      <c r="C706" s="169"/>
      <c r="D706" s="170"/>
      <c r="E706" s="244" t="s">
        <v>1116</v>
      </c>
      <c r="F706" s="171" t="s">
        <v>2176</v>
      </c>
      <c r="G706" s="172" t="s">
        <v>1223</v>
      </c>
      <c r="H706" s="173">
        <v>3</v>
      </c>
      <c r="I706" s="115"/>
      <c r="J706" s="79">
        <f t="shared" si="22"/>
        <v>0</v>
      </c>
      <c r="K706" s="69" t="str">
        <f t="shared" si="23"/>
        <v>C</v>
      </c>
      <c r="L706" s="67" t="s">
        <v>1818</v>
      </c>
    </row>
    <row r="707" spans="1:12" ht="12.75">
      <c r="A707" s="162">
        <v>56</v>
      </c>
      <c r="B707" s="168" t="s">
        <v>2072</v>
      </c>
      <c r="C707" s="169"/>
      <c r="D707" s="170"/>
      <c r="E707" s="244" t="s">
        <v>1116</v>
      </c>
      <c r="F707" s="171" t="s">
        <v>2177</v>
      </c>
      <c r="G707" s="172" t="s">
        <v>1223</v>
      </c>
      <c r="H707" s="173">
        <v>6</v>
      </c>
      <c r="I707" s="115"/>
      <c r="J707" s="79">
        <f t="shared" si="22"/>
        <v>0</v>
      </c>
      <c r="K707" s="69" t="str">
        <f t="shared" si="23"/>
        <v>C</v>
      </c>
      <c r="L707" s="67" t="s">
        <v>1818</v>
      </c>
    </row>
    <row r="708" spans="1:12" ht="12.75">
      <c r="A708" s="162">
        <v>57</v>
      </c>
      <c r="B708" s="168" t="s">
        <v>2074</v>
      </c>
      <c r="C708" s="169"/>
      <c r="D708" s="170"/>
      <c r="E708" s="244" t="s">
        <v>1116</v>
      </c>
      <c r="F708" s="171" t="s">
        <v>2178</v>
      </c>
      <c r="G708" s="172" t="s">
        <v>1223</v>
      </c>
      <c r="H708" s="173">
        <v>1</v>
      </c>
      <c r="I708" s="115"/>
      <c r="J708" s="79">
        <f t="shared" si="22"/>
        <v>0</v>
      </c>
      <c r="K708" s="69" t="str">
        <f t="shared" si="23"/>
        <v>C</v>
      </c>
      <c r="L708" s="67" t="s">
        <v>1818</v>
      </c>
    </row>
    <row r="709" spans="1:12" ht="12.75">
      <c r="A709" s="162">
        <v>58</v>
      </c>
      <c r="B709" s="168" t="s">
        <v>2078</v>
      </c>
      <c r="C709" s="169"/>
      <c r="D709" s="170"/>
      <c r="E709" s="244" t="s">
        <v>1116</v>
      </c>
      <c r="F709" s="171" t="s">
        <v>2179</v>
      </c>
      <c r="G709" s="172" t="s">
        <v>1223</v>
      </c>
      <c r="H709" s="173">
        <v>1</v>
      </c>
      <c r="I709" s="115"/>
      <c r="J709" s="79">
        <f t="shared" si="22"/>
        <v>0</v>
      </c>
      <c r="K709" s="69" t="str">
        <f t="shared" si="23"/>
        <v>C</v>
      </c>
      <c r="L709" s="67" t="s">
        <v>1818</v>
      </c>
    </row>
    <row r="710" spans="1:12" ht="12.75">
      <c r="A710" s="162">
        <v>59</v>
      </c>
      <c r="B710" s="168" t="s">
        <v>2080</v>
      </c>
      <c r="C710" s="169"/>
      <c r="D710" s="170"/>
      <c r="E710" s="244" t="s">
        <v>1116</v>
      </c>
      <c r="F710" s="171" t="s">
        <v>2180</v>
      </c>
      <c r="G710" s="172" t="s">
        <v>1223</v>
      </c>
      <c r="H710" s="173">
        <v>1</v>
      </c>
      <c r="I710" s="115"/>
      <c r="J710" s="79">
        <f t="shared" si="22"/>
        <v>0</v>
      </c>
      <c r="K710" s="69" t="str">
        <f t="shared" si="23"/>
        <v>C</v>
      </c>
      <c r="L710" s="67" t="s">
        <v>1818</v>
      </c>
    </row>
    <row r="711" spans="1:12" ht="33.75">
      <c r="A711" s="162"/>
      <c r="B711" s="168" t="s">
        <v>2181</v>
      </c>
      <c r="C711" s="169"/>
      <c r="D711" s="170"/>
      <c r="E711" s="244"/>
      <c r="F711" s="171" t="s">
        <v>2182</v>
      </c>
      <c r="G711" s="172"/>
      <c r="H711" s="173"/>
      <c r="I711" s="115"/>
      <c r="J711" s="79">
        <f t="shared" si="22"/>
      </c>
      <c r="K711" s="69">
        <f t="shared" si="23"/>
      </c>
      <c r="L711" s="67" t="s">
        <v>1816</v>
      </c>
    </row>
    <row r="712" spans="1:12" ht="12.75">
      <c r="A712" s="162">
        <v>60</v>
      </c>
      <c r="B712" s="168" t="s">
        <v>2063</v>
      </c>
      <c r="C712" s="169"/>
      <c r="D712" s="170"/>
      <c r="E712" s="244" t="s">
        <v>1116</v>
      </c>
      <c r="F712" s="171" t="s">
        <v>2183</v>
      </c>
      <c r="G712" s="172" t="s">
        <v>1231</v>
      </c>
      <c r="H712" s="173">
        <v>1011</v>
      </c>
      <c r="I712" s="115"/>
      <c r="J712" s="79">
        <f t="shared" si="22"/>
        <v>0</v>
      </c>
      <c r="K712" s="69" t="str">
        <f t="shared" si="23"/>
        <v>C</v>
      </c>
      <c r="L712" s="67" t="s">
        <v>1818</v>
      </c>
    </row>
    <row r="713" spans="1:12" ht="33.75">
      <c r="A713" s="162"/>
      <c r="B713" s="168" t="s">
        <v>2184</v>
      </c>
      <c r="C713" s="169"/>
      <c r="D713" s="170"/>
      <c r="E713" s="244"/>
      <c r="F713" s="171" t="s">
        <v>2185</v>
      </c>
      <c r="G713" s="172"/>
      <c r="H713" s="173"/>
      <c r="I713" s="115"/>
      <c r="J713" s="79">
        <f t="shared" si="22"/>
      </c>
      <c r="K713" s="69">
        <f t="shared" si="23"/>
      </c>
      <c r="L713" s="67" t="s">
        <v>1816</v>
      </c>
    </row>
    <row r="714" spans="1:12" ht="12.75">
      <c r="A714" s="162">
        <v>61</v>
      </c>
      <c r="B714" s="168" t="s">
        <v>2068</v>
      </c>
      <c r="C714" s="169"/>
      <c r="D714" s="170"/>
      <c r="E714" s="244" t="s">
        <v>1116</v>
      </c>
      <c r="F714" s="171" t="s">
        <v>2186</v>
      </c>
      <c r="G714" s="172" t="s">
        <v>1223</v>
      </c>
      <c r="H714" s="173">
        <v>11</v>
      </c>
      <c r="I714" s="115"/>
      <c r="J714" s="79">
        <f t="shared" si="22"/>
        <v>0</v>
      </c>
      <c r="K714" s="69" t="str">
        <f t="shared" si="23"/>
        <v>C</v>
      </c>
      <c r="L714" s="67" t="s">
        <v>1818</v>
      </c>
    </row>
    <row r="715" spans="1:12" ht="12.75">
      <c r="A715" s="162">
        <v>62</v>
      </c>
      <c r="B715" s="168" t="s">
        <v>2070</v>
      </c>
      <c r="C715" s="169"/>
      <c r="D715" s="170"/>
      <c r="E715" s="244" t="s">
        <v>1116</v>
      </c>
      <c r="F715" s="171" t="s">
        <v>2187</v>
      </c>
      <c r="G715" s="172" t="s">
        <v>1223</v>
      </c>
      <c r="H715" s="173">
        <v>2</v>
      </c>
      <c r="I715" s="115"/>
      <c r="J715" s="79">
        <f t="shared" si="22"/>
        <v>0</v>
      </c>
      <c r="K715" s="69" t="str">
        <f t="shared" si="23"/>
        <v>C</v>
      </c>
      <c r="L715" s="67" t="s">
        <v>1818</v>
      </c>
    </row>
    <row r="716" spans="1:12" ht="33.75">
      <c r="A716" s="162"/>
      <c r="B716" s="168" t="s">
        <v>2188</v>
      </c>
      <c r="C716" s="169"/>
      <c r="D716" s="170"/>
      <c r="E716" s="244"/>
      <c r="F716" s="171" t="s">
        <v>2189</v>
      </c>
      <c r="G716" s="172"/>
      <c r="H716" s="173"/>
      <c r="I716" s="115"/>
      <c r="J716" s="79">
        <f t="shared" si="22"/>
      </c>
      <c r="K716" s="69">
        <f t="shared" si="23"/>
      </c>
      <c r="L716" s="67" t="s">
        <v>1816</v>
      </c>
    </row>
    <row r="717" spans="1:12" ht="12.75">
      <c r="A717" s="162">
        <v>63</v>
      </c>
      <c r="B717" s="168" t="s">
        <v>2063</v>
      </c>
      <c r="C717" s="169"/>
      <c r="D717" s="170"/>
      <c r="E717" s="244" t="s">
        <v>1116</v>
      </c>
      <c r="F717" s="171" t="s">
        <v>2190</v>
      </c>
      <c r="G717" s="172" t="s">
        <v>1231</v>
      </c>
      <c r="H717" s="173">
        <v>1261</v>
      </c>
      <c r="I717" s="115"/>
      <c r="J717" s="79">
        <f t="shared" si="22"/>
        <v>0</v>
      </c>
      <c r="K717" s="69" t="str">
        <f t="shared" si="23"/>
        <v>C</v>
      </c>
      <c r="L717" s="67" t="s">
        <v>1818</v>
      </c>
    </row>
    <row r="718" spans="1:12" ht="33.75">
      <c r="A718" s="162"/>
      <c r="B718" s="168" t="s">
        <v>2191</v>
      </c>
      <c r="C718" s="169"/>
      <c r="D718" s="170"/>
      <c r="E718" s="244"/>
      <c r="F718" s="171" t="s">
        <v>2192</v>
      </c>
      <c r="G718" s="172"/>
      <c r="H718" s="173"/>
      <c r="I718" s="115"/>
      <c r="J718" s="79">
        <f t="shared" si="22"/>
      </c>
      <c r="K718" s="69">
        <f t="shared" si="23"/>
      </c>
      <c r="L718" s="67" t="s">
        <v>1816</v>
      </c>
    </row>
    <row r="719" spans="1:12" ht="12.75">
      <c r="A719" s="162">
        <v>64</v>
      </c>
      <c r="B719" s="168" t="s">
        <v>2063</v>
      </c>
      <c r="C719" s="169"/>
      <c r="D719" s="170"/>
      <c r="E719" s="244" t="s">
        <v>1116</v>
      </c>
      <c r="F719" s="171" t="s">
        <v>2193</v>
      </c>
      <c r="G719" s="172" t="s">
        <v>1223</v>
      </c>
      <c r="H719" s="173">
        <v>81</v>
      </c>
      <c r="I719" s="115"/>
      <c r="J719" s="79">
        <f t="shared" si="22"/>
        <v>0</v>
      </c>
      <c r="K719" s="69" t="str">
        <f t="shared" si="23"/>
        <v>C</v>
      </c>
      <c r="L719" s="67" t="s">
        <v>1818</v>
      </c>
    </row>
    <row r="720" spans="1:12" ht="22.5">
      <c r="A720" s="162"/>
      <c r="B720" s="168" t="s">
        <v>2194</v>
      </c>
      <c r="C720" s="169"/>
      <c r="D720" s="170"/>
      <c r="E720" s="244"/>
      <c r="F720" s="171" t="s">
        <v>2195</v>
      </c>
      <c r="G720" s="172"/>
      <c r="H720" s="173"/>
      <c r="I720" s="115"/>
      <c r="J720" s="79">
        <f t="shared" si="22"/>
      </c>
      <c r="K720" s="69">
        <f t="shared" si="23"/>
      </c>
      <c r="L720" s="67" t="s">
        <v>1816</v>
      </c>
    </row>
    <row r="721" spans="1:12" ht="12.75">
      <c r="A721" s="162">
        <v>65</v>
      </c>
      <c r="B721" s="168" t="s">
        <v>2068</v>
      </c>
      <c r="C721" s="169"/>
      <c r="D721" s="170"/>
      <c r="E721" s="244" t="s">
        <v>1116</v>
      </c>
      <c r="F721" s="171" t="s">
        <v>2196</v>
      </c>
      <c r="G721" s="172" t="s">
        <v>1275</v>
      </c>
      <c r="H721" s="173">
        <v>37</v>
      </c>
      <c r="I721" s="115"/>
      <c r="J721" s="79">
        <f t="shared" si="22"/>
        <v>0</v>
      </c>
      <c r="K721" s="69" t="str">
        <f t="shared" si="23"/>
        <v>C</v>
      </c>
      <c r="L721" s="67" t="s">
        <v>1818</v>
      </c>
    </row>
    <row r="722" spans="1:12" ht="12.75">
      <c r="A722" s="162">
        <v>66</v>
      </c>
      <c r="B722" s="168" t="s">
        <v>2070</v>
      </c>
      <c r="C722" s="169"/>
      <c r="D722" s="170"/>
      <c r="E722" s="244" t="s">
        <v>1116</v>
      </c>
      <c r="F722" s="171" t="s">
        <v>2197</v>
      </c>
      <c r="G722" s="172" t="s">
        <v>1275</v>
      </c>
      <c r="H722" s="173">
        <v>329</v>
      </c>
      <c r="I722" s="115"/>
      <c r="J722" s="79">
        <f t="shared" si="22"/>
        <v>0</v>
      </c>
      <c r="K722" s="69" t="str">
        <f t="shared" si="23"/>
        <v>C</v>
      </c>
      <c r="L722" s="67" t="s">
        <v>1818</v>
      </c>
    </row>
    <row r="723" spans="1:12" ht="12.75">
      <c r="A723" s="162">
        <v>67</v>
      </c>
      <c r="B723" s="168" t="s">
        <v>2072</v>
      </c>
      <c r="C723" s="169"/>
      <c r="D723" s="170"/>
      <c r="E723" s="244" t="s">
        <v>1116</v>
      </c>
      <c r="F723" s="171" t="s">
        <v>2198</v>
      </c>
      <c r="G723" s="172" t="s">
        <v>1275</v>
      </c>
      <c r="H723" s="173">
        <v>74</v>
      </c>
      <c r="I723" s="115"/>
      <c r="J723" s="79">
        <f t="shared" si="22"/>
        <v>0</v>
      </c>
      <c r="K723" s="69" t="str">
        <f t="shared" si="23"/>
        <v>C</v>
      </c>
      <c r="L723" s="67" t="s">
        <v>1818</v>
      </c>
    </row>
    <row r="724" spans="1:12" ht="12.75">
      <c r="A724" s="162">
        <v>68</v>
      </c>
      <c r="B724" s="168" t="s">
        <v>2074</v>
      </c>
      <c r="C724" s="169"/>
      <c r="D724" s="170"/>
      <c r="E724" s="244" t="s">
        <v>1116</v>
      </c>
      <c r="F724" s="171" t="s">
        <v>2199</v>
      </c>
      <c r="G724" s="172" t="s">
        <v>1275</v>
      </c>
      <c r="H724" s="173">
        <v>321</v>
      </c>
      <c r="I724" s="115"/>
      <c r="J724" s="79">
        <f t="shared" si="22"/>
        <v>0</v>
      </c>
      <c r="K724" s="69" t="str">
        <f t="shared" si="23"/>
        <v>C</v>
      </c>
      <c r="L724" s="67" t="s">
        <v>1818</v>
      </c>
    </row>
    <row r="725" spans="1:12" ht="12.75">
      <c r="A725" s="162">
        <v>69</v>
      </c>
      <c r="B725" s="168" t="s">
        <v>2076</v>
      </c>
      <c r="C725" s="169"/>
      <c r="D725" s="170"/>
      <c r="E725" s="244" t="s">
        <v>1116</v>
      </c>
      <c r="F725" s="171" t="s">
        <v>2200</v>
      </c>
      <c r="G725" s="172" t="s">
        <v>1275</v>
      </c>
      <c r="H725" s="173">
        <v>90</v>
      </c>
      <c r="I725" s="115"/>
      <c r="J725" s="79">
        <f t="shared" si="22"/>
        <v>0</v>
      </c>
      <c r="K725" s="69" t="str">
        <f t="shared" si="23"/>
        <v>C</v>
      </c>
      <c r="L725" s="67" t="s">
        <v>1818</v>
      </c>
    </row>
    <row r="726" spans="1:12" ht="12.75">
      <c r="A726" s="162">
        <v>70</v>
      </c>
      <c r="B726" s="168" t="s">
        <v>2078</v>
      </c>
      <c r="C726" s="169"/>
      <c r="D726" s="170"/>
      <c r="E726" s="244" t="s">
        <v>1116</v>
      </c>
      <c r="F726" s="171" t="s">
        <v>2201</v>
      </c>
      <c r="G726" s="172" t="s">
        <v>1275</v>
      </c>
      <c r="H726" s="173">
        <v>25</v>
      </c>
      <c r="I726" s="115"/>
      <c r="J726" s="79">
        <f t="shared" si="22"/>
        <v>0</v>
      </c>
      <c r="K726" s="69" t="str">
        <f t="shared" si="23"/>
        <v>C</v>
      </c>
      <c r="L726" s="67" t="s">
        <v>1818</v>
      </c>
    </row>
    <row r="727" spans="1:12" ht="12.75">
      <c r="A727" s="162">
        <v>71</v>
      </c>
      <c r="B727" s="168" t="s">
        <v>2080</v>
      </c>
      <c r="C727" s="169"/>
      <c r="D727" s="170"/>
      <c r="E727" s="244" t="s">
        <v>1116</v>
      </c>
      <c r="F727" s="171" t="s">
        <v>2202</v>
      </c>
      <c r="G727" s="172" t="s">
        <v>1275</v>
      </c>
      <c r="H727" s="173">
        <v>180</v>
      </c>
      <c r="I727" s="115"/>
      <c r="J727" s="79">
        <f t="shared" si="22"/>
        <v>0</v>
      </c>
      <c r="K727" s="69" t="str">
        <f t="shared" si="23"/>
        <v>C</v>
      </c>
      <c r="L727" s="67" t="s">
        <v>1818</v>
      </c>
    </row>
    <row r="728" spans="1:12" ht="22.5">
      <c r="A728" s="162"/>
      <c r="B728" s="168" t="s">
        <v>2203</v>
      </c>
      <c r="C728" s="169"/>
      <c r="D728" s="170"/>
      <c r="E728" s="244"/>
      <c r="F728" s="171" t="s">
        <v>2204</v>
      </c>
      <c r="G728" s="172"/>
      <c r="H728" s="173"/>
      <c r="I728" s="115"/>
      <c r="J728" s="79">
        <f t="shared" si="22"/>
      </c>
      <c r="K728" s="69">
        <f t="shared" si="23"/>
      </c>
      <c r="L728" s="67" t="s">
        <v>1816</v>
      </c>
    </row>
    <row r="729" spans="1:12" ht="12.75">
      <c r="A729" s="162">
        <v>72</v>
      </c>
      <c r="B729" s="168" t="s">
        <v>2068</v>
      </c>
      <c r="C729" s="169"/>
      <c r="D729" s="170"/>
      <c r="E729" s="244" t="s">
        <v>1116</v>
      </c>
      <c r="F729" s="171" t="s">
        <v>2205</v>
      </c>
      <c r="G729" s="172" t="s">
        <v>1275</v>
      </c>
      <c r="H729" s="173">
        <v>66</v>
      </c>
      <c r="I729" s="115"/>
      <c r="J729" s="79">
        <f t="shared" si="22"/>
        <v>0</v>
      </c>
      <c r="K729" s="69" t="str">
        <f t="shared" si="23"/>
        <v>C</v>
      </c>
      <c r="L729" s="67" t="s">
        <v>1818</v>
      </c>
    </row>
    <row r="730" spans="1:12" ht="12.75">
      <c r="A730" s="162">
        <v>73</v>
      </c>
      <c r="B730" s="168" t="s">
        <v>2076</v>
      </c>
      <c r="C730" s="169"/>
      <c r="D730" s="170"/>
      <c r="E730" s="244" t="s">
        <v>1116</v>
      </c>
      <c r="F730" s="171" t="s">
        <v>2206</v>
      </c>
      <c r="G730" s="172" t="s">
        <v>1275</v>
      </c>
      <c r="H730" s="173">
        <v>12</v>
      </c>
      <c r="I730" s="115"/>
      <c r="J730" s="79">
        <f t="shared" si="22"/>
        <v>0</v>
      </c>
      <c r="K730" s="69" t="str">
        <f t="shared" si="23"/>
        <v>C</v>
      </c>
      <c r="L730" s="67" t="s">
        <v>1818</v>
      </c>
    </row>
    <row r="731" spans="1:12" ht="22.5">
      <c r="A731" s="162"/>
      <c r="B731" s="168" t="s">
        <v>2207</v>
      </c>
      <c r="C731" s="169"/>
      <c r="D731" s="170"/>
      <c r="E731" s="244"/>
      <c r="F731" s="171" t="s">
        <v>2208</v>
      </c>
      <c r="G731" s="172"/>
      <c r="H731" s="173"/>
      <c r="I731" s="115"/>
      <c r="J731" s="79">
        <f t="shared" si="22"/>
      </c>
      <c r="K731" s="69">
        <f t="shared" si="23"/>
      </c>
      <c r="L731" s="67" t="s">
        <v>1816</v>
      </c>
    </row>
    <row r="732" spans="1:12" ht="12.75">
      <c r="A732" s="162">
        <v>74</v>
      </c>
      <c r="B732" s="168" t="s">
        <v>2209</v>
      </c>
      <c r="C732" s="169"/>
      <c r="D732" s="170"/>
      <c r="E732" s="244"/>
      <c r="F732" s="171" t="s">
        <v>2210</v>
      </c>
      <c r="G732" s="172" t="s">
        <v>1294</v>
      </c>
      <c r="H732" s="173">
        <v>60</v>
      </c>
      <c r="I732" s="115"/>
      <c r="J732" s="79">
        <f t="shared" si="22"/>
        <v>0</v>
      </c>
      <c r="K732" s="69" t="str">
        <f t="shared" si="23"/>
        <v>C</v>
      </c>
      <c r="L732" s="67" t="s">
        <v>1818</v>
      </c>
    </row>
    <row r="733" spans="1:12" ht="22.5">
      <c r="A733" s="162"/>
      <c r="B733" s="168" t="s">
        <v>2211</v>
      </c>
      <c r="C733" s="169"/>
      <c r="D733" s="170"/>
      <c r="E733" s="244"/>
      <c r="F733" s="171" t="s">
        <v>2212</v>
      </c>
      <c r="G733" s="172"/>
      <c r="H733" s="173"/>
      <c r="I733" s="115"/>
      <c r="J733" s="79">
        <f t="shared" si="22"/>
      </c>
      <c r="K733" s="69">
        <f t="shared" si="23"/>
      </c>
      <c r="L733" s="67" t="s">
        <v>1816</v>
      </c>
    </row>
    <row r="734" spans="1:12" ht="12.75">
      <c r="A734" s="162">
        <v>75</v>
      </c>
      <c r="B734" s="168" t="s">
        <v>2213</v>
      </c>
      <c r="C734" s="169"/>
      <c r="D734" s="170"/>
      <c r="E734" s="244"/>
      <c r="F734" s="171" t="s">
        <v>2214</v>
      </c>
      <c r="G734" s="172" t="s">
        <v>1294</v>
      </c>
      <c r="H734" s="173">
        <v>22</v>
      </c>
      <c r="I734" s="115"/>
      <c r="J734" s="79">
        <f t="shared" si="22"/>
        <v>0</v>
      </c>
      <c r="K734" s="69" t="str">
        <f t="shared" si="23"/>
        <v>C</v>
      </c>
      <c r="L734" s="67" t="s">
        <v>1818</v>
      </c>
    </row>
    <row r="735" spans="1:12" ht="12.75">
      <c r="A735" s="162">
        <v>76</v>
      </c>
      <c r="B735" s="168" t="s">
        <v>2215</v>
      </c>
      <c r="C735" s="169"/>
      <c r="D735" s="170"/>
      <c r="E735" s="244"/>
      <c r="F735" s="171" t="s">
        <v>2216</v>
      </c>
      <c r="G735" s="172" t="s">
        <v>1294</v>
      </c>
      <c r="H735" s="173">
        <v>22</v>
      </c>
      <c r="I735" s="115"/>
      <c r="J735" s="79">
        <f t="shared" si="22"/>
        <v>0</v>
      </c>
      <c r="K735" s="69" t="str">
        <f t="shared" si="23"/>
        <v>C</v>
      </c>
      <c r="L735" s="67" t="s">
        <v>1818</v>
      </c>
    </row>
    <row r="736" spans="1:12" ht="12.75">
      <c r="A736" s="162">
        <v>77</v>
      </c>
      <c r="B736" s="168" t="s">
        <v>2209</v>
      </c>
      <c r="C736" s="169"/>
      <c r="D736" s="170"/>
      <c r="E736" s="244"/>
      <c r="F736" s="171" t="s">
        <v>2217</v>
      </c>
      <c r="G736" s="172" t="s">
        <v>1294</v>
      </c>
      <c r="H736" s="173">
        <v>108</v>
      </c>
      <c r="I736" s="115"/>
      <c r="J736" s="79">
        <f t="shared" si="22"/>
        <v>0</v>
      </c>
      <c r="K736" s="69" t="str">
        <f t="shared" si="23"/>
        <v>C</v>
      </c>
      <c r="L736" s="67" t="s">
        <v>1818</v>
      </c>
    </row>
    <row r="737" spans="1:12" ht="33.75">
      <c r="A737" s="162"/>
      <c r="B737" s="168" t="s">
        <v>2218</v>
      </c>
      <c r="C737" s="169"/>
      <c r="D737" s="170"/>
      <c r="E737" s="244"/>
      <c r="F737" s="171" t="s">
        <v>2219</v>
      </c>
      <c r="G737" s="172"/>
      <c r="H737" s="173"/>
      <c r="I737" s="115"/>
      <c r="J737" s="79">
        <f t="shared" si="22"/>
      </c>
      <c r="K737" s="69">
        <f t="shared" si="23"/>
      </c>
      <c r="L737" s="67" t="s">
        <v>1816</v>
      </c>
    </row>
    <row r="738" spans="1:12" ht="12.75">
      <c r="A738" s="162">
        <v>78</v>
      </c>
      <c r="B738" s="168" t="s">
        <v>2063</v>
      </c>
      <c r="C738" s="169"/>
      <c r="D738" s="170"/>
      <c r="E738" s="244" t="s">
        <v>1116</v>
      </c>
      <c r="F738" s="171" t="s">
        <v>2220</v>
      </c>
      <c r="G738" s="172" t="s">
        <v>1275</v>
      </c>
      <c r="H738" s="173">
        <v>5</v>
      </c>
      <c r="I738" s="115"/>
      <c r="J738" s="79">
        <f t="shared" si="22"/>
        <v>0</v>
      </c>
      <c r="K738" s="69" t="str">
        <f t="shared" si="23"/>
        <v>C</v>
      </c>
      <c r="L738" s="67" t="s">
        <v>1818</v>
      </c>
    </row>
    <row r="739" spans="1:12" ht="12.75">
      <c r="A739" s="162">
        <v>79</v>
      </c>
      <c r="B739" s="168" t="s">
        <v>2068</v>
      </c>
      <c r="C739" s="169"/>
      <c r="D739" s="170"/>
      <c r="E739" s="244" t="s">
        <v>1116</v>
      </c>
      <c r="F739" s="171" t="s">
        <v>2221</v>
      </c>
      <c r="G739" s="172" t="s">
        <v>1275</v>
      </c>
      <c r="H739" s="173">
        <v>61</v>
      </c>
      <c r="I739" s="115"/>
      <c r="J739" s="79">
        <f t="shared" si="22"/>
        <v>0</v>
      </c>
      <c r="K739" s="69" t="str">
        <f t="shared" si="23"/>
        <v>C</v>
      </c>
      <c r="L739" s="67" t="s">
        <v>1818</v>
      </c>
    </row>
    <row r="740" spans="1:12" ht="12.75">
      <c r="A740" s="162">
        <v>80</v>
      </c>
      <c r="B740" s="168" t="s">
        <v>2222</v>
      </c>
      <c r="C740" s="169"/>
      <c r="D740" s="170"/>
      <c r="E740" s="244" t="s">
        <v>1116</v>
      </c>
      <c r="F740" s="171" t="s">
        <v>2223</v>
      </c>
      <c r="G740" s="172" t="s">
        <v>1275</v>
      </c>
      <c r="H740" s="173">
        <v>14</v>
      </c>
      <c r="I740" s="115"/>
      <c r="J740" s="79">
        <f t="shared" si="22"/>
        <v>0</v>
      </c>
      <c r="K740" s="69" t="str">
        <f t="shared" si="23"/>
        <v>C</v>
      </c>
      <c r="L740" s="67" t="s">
        <v>1818</v>
      </c>
    </row>
    <row r="741" spans="1:12" ht="33.75">
      <c r="A741" s="162"/>
      <c r="B741" s="168" t="s">
        <v>2224</v>
      </c>
      <c r="C741" s="169"/>
      <c r="D741" s="170"/>
      <c r="E741" s="244"/>
      <c r="F741" s="171" t="s">
        <v>2219</v>
      </c>
      <c r="G741" s="172"/>
      <c r="H741" s="173"/>
      <c r="I741" s="115"/>
      <c r="J741" s="79">
        <f t="shared" si="22"/>
      </c>
      <c r="K741" s="69">
        <f t="shared" si="23"/>
      </c>
      <c r="L741" s="67" t="s">
        <v>1816</v>
      </c>
    </row>
    <row r="742" spans="1:12" ht="12.75">
      <c r="A742" s="162">
        <v>81</v>
      </c>
      <c r="B742" s="168" t="s">
        <v>2070</v>
      </c>
      <c r="C742" s="169"/>
      <c r="D742" s="170"/>
      <c r="E742" s="244" t="s">
        <v>1116</v>
      </c>
      <c r="F742" s="171" t="s">
        <v>2225</v>
      </c>
      <c r="G742" s="172" t="s">
        <v>1275</v>
      </c>
      <c r="H742" s="173">
        <v>182</v>
      </c>
      <c r="I742" s="115"/>
      <c r="J742" s="79">
        <f t="shared" si="22"/>
        <v>0</v>
      </c>
      <c r="K742" s="69" t="str">
        <f t="shared" si="23"/>
        <v>C</v>
      </c>
      <c r="L742" s="67" t="s">
        <v>1818</v>
      </c>
    </row>
    <row r="743" spans="1:12" ht="12.75">
      <c r="A743" s="162">
        <v>82</v>
      </c>
      <c r="B743" s="168" t="s">
        <v>2072</v>
      </c>
      <c r="C743" s="169"/>
      <c r="D743" s="170"/>
      <c r="E743" s="244" t="s">
        <v>1116</v>
      </c>
      <c r="F743" s="171" t="s">
        <v>2226</v>
      </c>
      <c r="G743" s="172" t="s">
        <v>1275</v>
      </c>
      <c r="H743" s="173">
        <v>66</v>
      </c>
      <c r="I743" s="115"/>
      <c r="J743" s="79">
        <f t="shared" si="22"/>
        <v>0</v>
      </c>
      <c r="K743" s="69" t="str">
        <f t="shared" si="23"/>
        <v>C</v>
      </c>
      <c r="L743" s="67" t="s">
        <v>1818</v>
      </c>
    </row>
    <row r="744" spans="1:12" ht="33.75">
      <c r="A744" s="162"/>
      <c r="B744" s="168" t="s">
        <v>2227</v>
      </c>
      <c r="C744" s="169"/>
      <c r="D744" s="170"/>
      <c r="E744" s="244"/>
      <c r="F744" s="171" t="s">
        <v>2219</v>
      </c>
      <c r="G744" s="172"/>
      <c r="H744" s="173"/>
      <c r="I744" s="115"/>
      <c r="J744" s="79">
        <f t="shared" si="22"/>
      </c>
      <c r="K744" s="69">
        <f t="shared" si="23"/>
      </c>
      <c r="L744" s="67" t="s">
        <v>1816</v>
      </c>
    </row>
    <row r="745" spans="1:12" ht="12.75">
      <c r="A745" s="162">
        <v>83</v>
      </c>
      <c r="B745" s="168" t="s">
        <v>2063</v>
      </c>
      <c r="C745" s="169"/>
      <c r="D745" s="170"/>
      <c r="E745" s="244" t="s">
        <v>1116</v>
      </c>
      <c r="F745" s="171" t="s">
        <v>2228</v>
      </c>
      <c r="G745" s="172" t="s">
        <v>1275</v>
      </c>
      <c r="H745" s="173">
        <v>25</v>
      </c>
      <c r="I745" s="115"/>
      <c r="J745" s="79">
        <f t="shared" si="22"/>
        <v>0</v>
      </c>
      <c r="K745" s="69" t="str">
        <f t="shared" si="23"/>
        <v>C</v>
      </c>
      <c r="L745" s="67" t="s">
        <v>1818</v>
      </c>
    </row>
    <row r="746" spans="1:12" ht="12.75">
      <c r="A746" s="162">
        <v>84</v>
      </c>
      <c r="B746" s="168" t="s">
        <v>2070</v>
      </c>
      <c r="C746" s="169"/>
      <c r="D746" s="170"/>
      <c r="E746" s="244" t="s">
        <v>1116</v>
      </c>
      <c r="F746" s="171" t="s">
        <v>2229</v>
      </c>
      <c r="G746" s="172" t="s">
        <v>1275</v>
      </c>
      <c r="H746" s="173">
        <v>67</v>
      </c>
      <c r="I746" s="115"/>
      <c r="J746" s="79">
        <f t="shared" si="22"/>
        <v>0</v>
      </c>
      <c r="K746" s="69" t="str">
        <f t="shared" si="23"/>
        <v>C</v>
      </c>
      <c r="L746" s="67" t="s">
        <v>1818</v>
      </c>
    </row>
    <row r="747" spans="1:12" ht="33.75">
      <c r="A747" s="162"/>
      <c r="B747" s="168" t="s">
        <v>2230</v>
      </c>
      <c r="C747" s="169"/>
      <c r="D747" s="170"/>
      <c r="E747" s="244"/>
      <c r="F747" s="171" t="s">
        <v>2219</v>
      </c>
      <c r="G747" s="172"/>
      <c r="H747" s="173"/>
      <c r="I747" s="115"/>
      <c r="J747" s="79">
        <f t="shared" si="22"/>
      </c>
      <c r="K747" s="69">
        <f t="shared" si="23"/>
      </c>
      <c r="L747" s="67" t="s">
        <v>1816</v>
      </c>
    </row>
    <row r="748" spans="1:12" ht="12.75">
      <c r="A748" s="162">
        <v>85</v>
      </c>
      <c r="B748" s="168" t="s">
        <v>2063</v>
      </c>
      <c r="C748" s="169"/>
      <c r="D748" s="170"/>
      <c r="E748" s="244" t="s">
        <v>1116</v>
      </c>
      <c r="F748" s="171" t="s">
        <v>2231</v>
      </c>
      <c r="G748" s="172" t="s">
        <v>1275</v>
      </c>
      <c r="H748" s="173">
        <v>12</v>
      </c>
      <c r="I748" s="115"/>
      <c r="J748" s="79">
        <f t="shared" si="22"/>
        <v>0</v>
      </c>
      <c r="K748" s="69" t="str">
        <f t="shared" si="23"/>
        <v>C</v>
      </c>
      <c r="L748" s="67" t="s">
        <v>1818</v>
      </c>
    </row>
    <row r="749" spans="1:12" ht="33.75">
      <c r="A749" s="162"/>
      <c r="B749" s="168" t="s">
        <v>2232</v>
      </c>
      <c r="C749" s="169"/>
      <c r="D749" s="170"/>
      <c r="E749" s="244"/>
      <c r="F749" s="171" t="s">
        <v>2233</v>
      </c>
      <c r="G749" s="172"/>
      <c r="H749" s="173"/>
      <c r="I749" s="115"/>
      <c r="J749" s="79">
        <f t="shared" si="22"/>
      </c>
      <c r="K749" s="69">
        <f t="shared" si="23"/>
      </c>
      <c r="L749" s="67" t="s">
        <v>1816</v>
      </c>
    </row>
    <row r="750" spans="1:12" ht="12.75">
      <c r="A750" s="162">
        <v>86</v>
      </c>
      <c r="B750" s="168" t="s">
        <v>2063</v>
      </c>
      <c r="C750" s="169"/>
      <c r="D750" s="170"/>
      <c r="E750" s="244" t="s">
        <v>1116</v>
      </c>
      <c r="F750" s="171" t="s">
        <v>2183</v>
      </c>
      <c r="G750" s="172" t="s">
        <v>2234</v>
      </c>
      <c r="H750" s="173">
        <v>70</v>
      </c>
      <c r="I750" s="115"/>
      <c r="J750" s="79">
        <f t="shared" si="22"/>
        <v>0</v>
      </c>
      <c r="K750" s="69" t="str">
        <f t="shared" si="23"/>
        <v>C</v>
      </c>
      <c r="L750" s="67" t="s">
        <v>1818</v>
      </c>
    </row>
    <row r="751" spans="1:12" ht="33.75">
      <c r="A751" s="162"/>
      <c r="B751" s="168" t="s">
        <v>2235</v>
      </c>
      <c r="C751" s="169"/>
      <c r="D751" s="170"/>
      <c r="E751" s="244"/>
      <c r="F751" s="171" t="s">
        <v>561</v>
      </c>
      <c r="G751" s="172"/>
      <c r="H751" s="173"/>
      <c r="I751" s="115"/>
      <c r="J751" s="79">
        <f t="shared" si="22"/>
      </c>
      <c r="K751" s="69">
        <f t="shared" si="23"/>
      </c>
      <c r="L751" s="67" t="s">
        <v>1816</v>
      </c>
    </row>
    <row r="752" spans="1:12" ht="12.75">
      <c r="A752" s="162">
        <v>87</v>
      </c>
      <c r="B752" s="168" t="s">
        <v>2068</v>
      </c>
      <c r="C752" s="169"/>
      <c r="D752" s="170"/>
      <c r="E752" s="244" t="s">
        <v>1116</v>
      </c>
      <c r="F752" s="171" t="s">
        <v>562</v>
      </c>
      <c r="G752" s="172" t="s">
        <v>1275</v>
      </c>
      <c r="H752" s="173">
        <v>33</v>
      </c>
      <c r="I752" s="115"/>
      <c r="J752" s="79">
        <f t="shared" si="22"/>
        <v>0</v>
      </c>
      <c r="K752" s="69" t="str">
        <f t="shared" si="23"/>
        <v>C</v>
      </c>
      <c r="L752" s="67" t="s">
        <v>1818</v>
      </c>
    </row>
    <row r="753" spans="1:12" ht="12.75">
      <c r="A753" s="162">
        <v>88</v>
      </c>
      <c r="B753" s="168" t="s">
        <v>2070</v>
      </c>
      <c r="C753" s="169"/>
      <c r="D753" s="170"/>
      <c r="E753" s="244" t="s">
        <v>1116</v>
      </c>
      <c r="F753" s="171" t="s">
        <v>563</v>
      </c>
      <c r="G753" s="172" t="s">
        <v>1275</v>
      </c>
      <c r="H753" s="173">
        <v>268</v>
      </c>
      <c r="I753" s="115"/>
      <c r="J753" s="79">
        <f t="shared" si="22"/>
        <v>0</v>
      </c>
      <c r="K753" s="69" t="str">
        <f t="shared" si="23"/>
        <v>C</v>
      </c>
      <c r="L753" s="67" t="s">
        <v>1818</v>
      </c>
    </row>
    <row r="754" spans="1:12" ht="12.75">
      <c r="A754" s="162">
        <v>89</v>
      </c>
      <c r="B754" s="168" t="s">
        <v>2072</v>
      </c>
      <c r="C754" s="169"/>
      <c r="D754" s="170"/>
      <c r="E754" s="244" t="s">
        <v>1116</v>
      </c>
      <c r="F754" s="171" t="s">
        <v>564</v>
      </c>
      <c r="G754" s="172" t="s">
        <v>1275</v>
      </c>
      <c r="H754" s="173">
        <v>60</v>
      </c>
      <c r="I754" s="115"/>
      <c r="J754" s="79">
        <f t="shared" si="22"/>
        <v>0</v>
      </c>
      <c r="K754" s="69" t="str">
        <f t="shared" si="23"/>
        <v>C</v>
      </c>
      <c r="L754" s="67" t="s">
        <v>1818</v>
      </c>
    </row>
    <row r="755" spans="1:12" ht="33.75">
      <c r="A755" s="162"/>
      <c r="B755" s="168" t="s">
        <v>565</v>
      </c>
      <c r="C755" s="169"/>
      <c r="D755" s="170"/>
      <c r="E755" s="244"/>
      <c r="F755" s="171" t="s">
        <v>566</v>
      </c>
      <c r="G755" s="172"/>
      <c r="H755" s="173"/>
      <c r="I755" s="115"/>
      <c r="J755" s="79">
        <f t="shared" si="22"/>
      </c>
      <c r="K755" s="69">
        <f t="shared" si="23"/>
      </c>
      <c r="L755" s="67" t="s">
        <v>1816</v>
      </c>
    </row>
    <row r="756" spans="1:12" ht="12.75">
      <c r="A756" s="162">
        <v>90</v>
      </c>
      <c r="B756" s="168" t="s">
        <v>2072</v>
      </c>
      <c r="C756" s="169"/>
      <c r="D756" s="170"/>
      <c r="E756" s="244" t="s">
        <v>1116</v>
      </c>
      <c r="F756" s="171" t="s">
        <v>567</v>
      </c>
      <c r="G756" s="172" t="s">
        <v>1275</v>
      </c>
      <c r="H756" s="173">
        <v>108</v>
      </c>
      <c r="I756" s="115"/>
      <c r="J756" s="79">
        <f t="shared" si="22"/>
        <v>0</v>
      </c>
      <c r="K756" s="69" t="str">
        <f t="shared" si="23"/>
        <v>C</v>
      </c>
      <c r="L756" s="67" t="s">
        <v>1818</v>
      </c>
    </row>
    <row r="757" spans="1:12" ht="12.75">
      <c r="A757" s="162">
        <v>91</v>
      </c>
      <c r="B757" s="168" t="s">
        <v>2074</v>
      </c>
      <c r="C757" s="169"/>
      <c r="D757" s="170"/>
      <c r="E757" s="244" t="s">
        <v>1116</v>
      </c>
      <c r="F757" s="171" t="s">
        <v>568</v>
      </c>
      <c r="G757" s="172" t="s">
        <v>1275</v>
      </c>
      <c r="H757" s="173">
        <v>139</v>
      </c>
      <c r="I757" s="115"/>
      <c r="J757" s="79">
        <f t="shared" si="22"/>
        <v>0</v>
      </c>
      <c r="K757" s="69" t="str">
        <f t="shared" si="23"/>
        <v>C</v>
      </c>
      <c r="L757" s="67" t="s">
        <v>1818</v>
      </c>
    </row>
    <row r="758" spans="1:12" ht="12.75">
      <c r="A758" s="162">
        <v>92</v>
      </c>
      <c r="B758" s="168" t="s">
        <v>2076</v>
      </c>
      <c r="C758" s="169"/>
      <c r="D758" s="170"/>
      <c r="E758" s="244" t="s">
        <v>1116</v>
      </c>
      <c r="F758" s="171" t="s">
        <v>569</v>
      </c>
      <c r="G758" s="172" t="s">
        <v>1275</v>
      </c>
      <c r="H758" s="173">
        <v>24</v>
      </c>
      <c r="I758" s="115"/>
      <c r="J758" s="79">
        <f t="shared" si="22"/>
        <v>0</v>
      </c>
      <c r="K758" s="69" t="str">
        <f t="shared" si="23"/>
        <v>C</v>
      </c>
      <c r="L758" s="67" t="s">
        <v>1818</v>
      </c>
    </row>
    <row r="759" spans="1:12" ht="33.75">
      <c r="A759" s="162"/>
      <c r="B759" s="168" t="s">
        <v>570</v>
      </c>
      <c r="C759" s="169"/>
      <c r="D759" s="170"/>
      <c r="E759" s="244"/>
      <c r="F759" s="171" t="s">
        <v>571</v>
      </c>
      <c r="G759" s="172"/>
      <c r="H759" s="173"/>
      <c r="I759" s="115"/>
      <c r="J759" s="79">
        <f t="shared" si="22"/>
      </c>
      <c r="K759" s="69">
        <f t="shared" si="23"/>
      </c>
      <c r="L759" s="67" t="s">
        <v>1816</v>
      </c>
    </row>
    <row r="760" spans="1:12" ht="12.75">
      <c r="A760" s="162">
        <v>93</v>
      </c>
      <c r="B760" s="168" t="s">
        <v>2068</v>
      </c>
      <c r="C760" s="169"/>
      <c r="D760" s="170"/>
      <c r="E760" s="244" t="s">
        <v>1116</v>
      </c>
      <c r="F760" s="171" t="s">
        <v>572</v>
      </c>
      <c r="G760" s="172" t="s">
        <v>1275</v>
      </c>
      <c r="H760" s="173">
        <v>180</v>
      </c>
      <c r="I760" s="115"/>
      <c r="J760" s="79">
        <f t="shared" si="22"/>
        <v>0</v>
      </c>
      <c r="K760" s="69" t="str">
        <f t="shared" si="23"/>
        <v>C</v>
      </c>
      <c r="L760" s="67" t="s">
        <v>1818</v>
      </c>
    </row>
    <row r="761" spans="1:12" ht="12.75">
      <c r="A761" s="162">
        <v>94</v>
      </c>
      <c r="B761" s="168" t="s">
        <v>2070</v>
      </c>
      <c r="C761" s="169"/>
      <c r="D761" s="170"/>
      <c r="E761" s="244" t="s">
        <v>1116</v>
      </c>
      <c r="F761" s="171" t="s">
        <v>573</v>
      </c>
      <c r="G761" s="172" t="s">
        <v>1275</v>
      </c>
      <c r="H761" s="173">
        <v>42</v>
      </c>
      <c r="I761" s="115"/>
      <c r="J761" s="79">
        <f t="shared" si="22"/>
        <v>0</v>
      </c>
      <c r="K761" s="69" t="str">
        <f t="shared" si="23"/>
        <v>C</v>
      </c>
      <c r="L761" s="67" t="s">
        <v>1818</v>
      </c>
    </row>
    <row r="762" spans="1:12" ht="33.75">
      <c r="A762" s="162"/>
      <c r="B762" s="168" t="s">
        <v>574</v>
      </c>
      <c r="C762" s="169"/>
      <c r="D762" s="170"/>
      <c r="E762" s="244"/>
      <c r="F762" s="171" t="s">
        <v>575</v>
      </c>
      <c r="G762" s="172"/>
      <c r="H762" s="173"/>
      <c r="I762" s="115"/>
      <c r="J762" s="79">
        <f t="shared" si="22"/>
      </c>
      <c r="K762" s="69">
        <f t="shared" si="23"/>
      </c>
      <c r="L762" s="67" t="s">
        <v>1816</v>
      </c>
    </row>
    <row r="763" spans="1:12" ht="12.75">
      <c r="A763" s="162">
        <v>95</v>
      </c>
      <c r="B763" s="168" t="s">
        <v>2063</v>
      </c>
      <c r="C763" s="169"/>
      <c r="D763" s="170"/>
      <c r="E763" s="244" t="s">
        <v>1116</v>
      </c>
      <c r="F763" s="171" t="s">
        <v>576</v>
      </c>
      <c r="G763" s="172" t="s">
        <v>1223</v>
      </c>
      <c r="H763" s="173">
        <v>25</v>
      </c>
      <c r="I763" s="115"/>
      <c r="J763" s="79">
        <f t="shared" si="22"/>
        <v>0</v>
      </c>
      <c r="K763" s="69" t="str">
        <f t="shared" si="23"/>
        <v>C</v>
      </c>
      <c r="L763" s="67" t="s">
        <v>1818</v>
      </c>
    </row>
    <row r="764" spans="1:12" ht="12.75">
      <c r="A764" s="162">
        <v>96</v>
      </c>
      <c r="B764" s="168" t="s">
        <v>2068</v>
      </c>
      <c r="C764" s="169"/>
      <c r="D764" s="170"/>
      <c r="E764" s="244" t="s">
        <v>1116</v>
      </c>
      <c r="F764" s="171" t="s">
        <v>577</v>
      </c>
      <c r="G764" s="172" t="s">
        <v>1223</v>
      </c>
      <c r="H764" s="173">
        <v>44</v>
      </c>
      <c r="I764" s="115"/>
      <c r="J764" s="79">
        <f aca="true" t="shared" si="24" ref="J764:J827">+IF(AND(H764="",I764=""),"",ROUND(H764*I764,2))</f>
        <v>0</v>
      </c>
      <c r="K764" s="69" t="str">
        <f aca="true" t="shared" si="25" ref="K764:K827">IF(G764&lt;&gt;"","C","")</f>
        <v>C</v>
      </c>
      <c r="L764" s="67" t="s">
        <v>1818</v>
      </c>
    </row>
    <row r="765" spans="1:12" ht="12.75">
      <c r="A765" s="162">
        <v>97</v>
      </c>
      <c r="B765" s="168" t="s">
        <v>2070</v>
      </c>
      <c r="C765" s="169"/>
      <c r="D765" s="170"/>
      <c r="E765" s="244" t="s">
        <v>1116</v>
      </c>
      <c r="F765" s="171" t="s">
        <v>578</v>
      </c>
      <c r="G765" s="172" t="s">
        <v>1223</v>
      </c>
      <c r="H765" s="173">
        <v>2</v>
      </c>
      <c r="I765" s="115"/>
      <c r="J765" s="79">
        <f t="shared" si="24"/>
        <v>0</v>
      </c>
      <c r="K765" s="69" t="str">
        <f t="shared" si="25"/>
        <v>C</v>
      </c>
      <c r="L765" s="67" t="s">
        <v>1818</v>
      </c>
    </row>
    <row r="766" spans="1:12" ht="33.75">
      <c r="A766" s="162"/>
      <c r="B766" s="168" t="s">
        <v>579</v>
      </c>
      <c r="C766" s="169"/>
      <c r="D766" s="170"/>
      <c r="E766" s="244"/>
      <c r="F766" s="171" t="s">
        <v>580</v>
      </c>
      <c r="G766" s="172"/>
      <c r="H766" s="173"/>
      <c r="I766" s="115"/>
      <c r="J766" s="79">
        <f t="shared" si="24"/>
      </c>
      <c r="K766" s="69">
        <f t="shared" si="25"/>
      </c>
      <c r="L766" s="67" t="s">
        <v>1816</v>
      </c>
    </row>
    <row r="767" spans="1:12" ht="12.75">
      <c r="A767" s="162">
        <v>98</v>
      </c>
      <c r="B767" s="168" t="s">
        <v>2068</v>
      </c>
      <c r="C767" s="169"/>
      <c r="D767" s="170"/>
      <c r="E767" s="244" t="s">
        <v>1116</v>
      </c>
      <c r="F767" s="171" t="s">
        <v>581</v>
      </c>
      <c r="G767" s="172" t="s">
        <v>1275</v>
      </c>
      <c r="H767" s="173">
        <v>56</v>
      </c>
      <c r="I767" s="115"/>
      <c r="J767" s="79">
        <f t="shared" si="24"/>
        <v>0</v>
      </c>
      <c r="K767" s="69" t="str">
        <f t="shared" si="25"/>
        <v>C</v>
      </c>
      <c r="L767" s="67" t="s">
        <v>1818</v>
      </c>
    </row>
    <row r="768" spans="1:12" ht="12.75">
      <c r="A768" s="162">
        <v>99</v>
      </c>
      <c r="B768" s="168" t="s">
        <v>2070</v>
      </c>
      <c r="C768" s="169"/>
      <c r="D768" s="170"/>
      <c r="E768" s="244" t="s">
        <v>1116</v>
      </c>
      <c r="F768" s="171" t="s">
        <v>582</v>
      </c>
      <c r="G768" s="172" t="s">
        <v>1275</v>
      </c>
      <c r="H768" s="173">
        <v>9</v>
      </c>
      <c r="I768" s="115"/>
      <c r="J768" s="79">
        <f t="shared" si="24"/>
        <v>0</v>
      </c>
      <c r="K768" s="69" t="str">
        <f t="shared" si="25"/>
        <v>C</v>
      </c>
      <c r="L768" s="67" t="s">
        <v>1818</v>
      </c>
    </row>
    <row r="769" spans="1:12" ht="33.75">
      <c r="A769" s="162"/>
      <c r="B769" s="168" t="s">
        <v>583</v>
      </c>
      <c r="C769" s="169"/>
      <c r="D769" s="170"/>
      <c r="E769" s="244"/>
      <c r="F769" s="171" t="s">
        <v>580</v>
      </c>
      <c r="G769" s="172"/>
      <c r="H769" s="173"/>
      <c r="I769" s="115"/>
      <c r="J769" s="79">
        <f t="shared" si="24"/>
      </c>
      <c r="K769" s="69">
        <f t="shared" si="25"/>
      </c>
      <c r="L769" s="67" t="s">
        <v>1816</v>
      </c>
    </row>
    <row r="770" spans="1:12" ht="12.75">
      <c r="A770" s="162">
        <v>100</v>
      </c>
      <c r="B770" s="168" t="s">
        <v>2070</v>
      </c>
      <c r="C770" s="169"/>
      <c r="D770" s="170"/>
      <c r="E770" s="244" t="s">
        <v>1116</v>
      </c>
      <c r="F770" s="171" t="s">
        <v>584</v>
      </c>
      <c r="G770" s="172" t="s">
        <v>1275</v>
      </c>
      <c r="H770" s="173">
        <v>9</v>
      </c>
      <c r="I770" s="115"/>
      <c r="J770" s="79">
        <f t="shared" si="24"/>
        <v>0</v>
      </c>
      <c r="K770" s="69" t="str">
        <f t="shared" si="25"/>
        <v>C</v>
      </c>
      <c r="L770" s="67" t="s">
        <v>1818</v>
      </c>
    </row>
    <row r="771" spans="1:12" ht="33.75">
      <c r="A771" s="162"/>
      <c r="B771" s="168" t="s">
        <v>585</v>
      </c>
      <c r="C771" s="169"/>
      <c r="D771" s="170"/>
      <c r="E771" s="244"/>
      <c r="F771" s="171" t="s">
        <v>586</v>
      </c>
      <c r="G771" s="172"/>
      <c r="H771" s="173"/>
      <c r="I771" s="115"/>
      <c r="J771" s="79">
        <f t="shared" si="24"/>
      </c>
      <c r="K771" s="69">
        <f t="shared" si="25"/>
      </c>
      <c r="L771" s="67" t="s">
        <v>1816</v>
      </c>
    </row>
    <row r="772" spans="1:12" ht="12.75">
      <c r="A772" s="162">
        <v>101</v>
      </c>
      <c r="B772" s="168" t="s">
        <v>587</v>
      </c>
      <c r="C772" s="169"/>
      <c r="D772" s="170"/>
      <c r="E772" s="244" t="s">
        <v>1116</v>
      </c>
      <c r="F772" s="171" t="s">
        <v>2183</v>
      </c>
      <c r="G772" s="172" t="s">
        <v>588</v>
      </c>
      <c r="H772" s="173">
        <v>1</v>
      </c>
      <c r="I772" s="115"/>
      <c r="J772" s="79">
        <f t="shared" si="24"/>
        <v>0</v>
      </c>
      <c r="K772" s="69" t="str">
        <f t="shared" si="25"/>
        <v>C</v>
      </c>
      <c r="L772" s="67" t="s">
        <v>1818</v>
      </c>
    </row>
    <row r="773" spans="1:12" ht="22.5">
      <c r="A773" s="162"/>
      <c r="B773" s="168" t="s">
        <v>589</v>
      </c>
      <c r="C773" s="169"/>
      <c r="D773" s="170"/>
      <c r="E773" s="244"/>
      <c r="F773" s="171" t="s">
        <v>590</v>
      </c>
      <c r="G773" s="172"/>
      <c r="H773" s="173"/>
      <c r="I773" s="115"/>
      <c r="J773" s="79">
        <f t="shared" si="24"/>
      </c>
      <c r="K773" s="69">
        <f t="shared" si="25"/>
      </c>
      <c r="L773" s="67" t="s">
        <v>1816</v>
      </c>
    </row>
    <row r="774" spans="1:12" ht="12.75">
      <c r="A774" s="162">
        <v>102</v>
      </c>
      <c r="B774" s="168" t="s">
        <v>2063</v>
      </c>
      <c r="C774" s="169"/>
      <c r="D774" s="170"/>
      <c r="E774" s="244" t="s">
        <v>1116</v>
      </c>
      <c r="F774" s="171" t="s">
        <v>2183</v>
      </c>
      <c r="G774" s="172" t="s">
        <v>1223</v>
      </c>
      <c r="H774" s="173">
        <v>1</v>
      </c>
      <c r="I774" s="115"/>
      <c r="J774" s="79">
        <f t="shared" si="24"/>
        <v>0</v>
      </c>
      <c r="K774" s="69" t="str">
        <f t="shared" si="25"/>
        <v>C</v>
      </c>
      <c r="L774" s="67" t="s">
        <v>1818</v>
      </c>
    </row>
    <row r="775" spans="1:12" ht="33.75">
      <c r="A775" s="162"/>
      <c r="B775" s="168" t="s">
        <v>591</v>
      </c>
      <c r="C775" s="169"/>
      <c r="D775" s="170"/>
      <c r="E775" s="244"/>
      <c r="F775" s="171" t="s">
        <v>592</v>
      </c>
      <c r="G775" s="172"/>
      <c r="H775" s="173"/>
      <c r="I775" s="115"/>
      <c r="J775" s="79">
        <f t="shared" si="24"/>
      </c>
      <c r="K775" s="69">
        <f t="shared" si="25"/>
      </c>
      <c r="L775" s="67" t="s">
        <v>1816</v>
      </c>
    </row>
    <row r="776" spans="1:12" ht="12.75">
      <c r="A776" s="162">
        <v>103</v>
      </c>
      <c r="B776" s="168" t="s">
        <v>2063</v>
      </c>
      <c r="C776" s="169"/>
      <c r="D776" s="170"/>
      <c r="E776" s="244" t="s">
        <v>1116</v>
      </c>
      <c r="F776" s="171" t="s">
        <v>2183</v>
      </c>
      <c r="G776" s="172" t="s">
        <v>1223</v>
      </c>
      <c r="H776" s="173">
        <v>1</v>
      </c>
      <c r="I776" s="115"/>
      <c r="J776" s="79">
        <f t="shared" si="24"/>
        <v>0</v>
      </c>
      <c r="K776" s="69" t="str">
        <f t="shared" si="25"/>
        <v>C</v>
      </c>
      <c r="L776" s="67" t="s">
        <v>1818</v>
      </c>
    </row>
    <row r="777" spans="1:12" ht="33.75">
      <c r="A777" s="162"/>
      <c r="B777" s="168" t="s">
        <v>593</v>
      </c>
      <c r="C777" s="169"/>
      <c r="D777" s="170"/>
      <c r="E777" s="244"/>
      <c r="F777" s="171" t="s">
        <v>592</v>
      </c>
      <c r="G777" s="172"/>
      <c r="H777" s="173"/>
      <c r="I777" s="115"/>
      <c r="J777" s="79">
        <f t="shared" si="24"/>
      </c>
      <c r="K777" s="69">
        <f t="shared" si="25"/>
      </c>
      <c r="L777" s="67" t="s">
        <v>1816</v>
      </c>
    </row>
    <row r="778" spans="1:12" ht="12.75">
      <c r="A778" s="162">
        <v>104</v>
      </c>
      <c r="B778" s="168" t="s">
        <v>2063</v>
      </c>
      <c r="C778" s="169"/>
      <c r="D778" s="170"/>
      <c r="E778" s="244" t="s">
        <v>1116</v>
      </c>
      <c r="F778" s="171" t="s">
        <v>2183</v>
      </c>
      <c r="G778" s="172" t="s">
        <v>1223</v>
      </c>
      <c r="H778" s="173">
        <v>4</v>
      </c>
      <c r="I778" s="115"/>
      <c r="J778" s="79">
        <f t="shared" si="24"/>
        <v>0</v>
      </c>
      <c r="K778" s="69" t="str">
        <f t="shared" si="25"/>
        <v>C</v>
      </c>
      <c r="L778" s="67" t="s">
        <v>1818</v>
      </c>
    </row>
    <row r="779" spans="1:12" ht="33.75">
      <c r="A779" s="162"/>
      <c r="B779" s="168" t="s">
        <v>594</v>
      </c>
      <c r="C779" s="169"/>
      <c r="D779" s="170"/>
      <c r="E779" s="244"/>
      <c r="F779" s="171" t="s">
        <v>592</v>
      </c>
      <c r="G779" s="172"/>
      <c r="H779" s="173"/>
      <c r="I779" s="115"/>
      <c r="J779" s="79">
        <f t="shared" si="24"/>
      </c>
      <c r="K779" s="69">
        <f t="shared" si="25"/>
      </c>
      <c r="L779" s="67" t="s">
        <v>1816</v>
      </c>
    </row>
    <row r="780" spans="1:12" ht="12.75">
      <c r="A780" s="162">
        <v>105</v>
      </c>
      <c r="B780" s="168" t="s">
        <v>2063</v>
      </c>
      <c r="C780" s="169"/>
      <c r="D780" s="170"/>
      <c r="E780" s="244" t="s">
        <v>1116</v>
      </c>
      <c r="F780" s="171" t="s">
        <v>2183</v>
      </c>
      <c r="G780" s="172" t="s">
        <v>1223</v>
      </c>
      <c r="H780" s="173">
        <v>9</v>
      </c>
      <c r="I780" s="115"/>
      <c r="J780" s="79">
        <f t="shared" si="24"/>
        <v>0</v>
      </c>
      <c r="K780" s="69" t="str">
        <f t="shared" si="25"/>
        <v>C</v>
      </c>
      <c r="L780" s="67" t="s">
        <v>1818</v>
      </c>
    </row>
    <row r="781" spans="1:12" ht="33.75">
      <c r="A781" s="162"/>
      <c r="B781" s="168" t="s">
        <v>595</v>
      </c>
      <c r="C781" s="169"/>
      <c r="D781" s="170"/>
      <c r="E781" s="244"/>
      <c r="F781" s="171" t="s">
        <v>596</v>
      </c>
      <c r="G781" s="172"/>
      <c r="H781" s="173"/>
      <c r="I781" s="115"/>
      <c r="J781" s="79">
        <f t="shared" si="24"/>
      </c>
      <c r="K781" s="69">
        <f t="shared" si="25"/>
      </c>
      <c r="L781" s="67" t="s">
        <v>1816</v>
      </c>
    </row>
    <row r="782" spans="1:12" ht="12.75">
      <c r="A782" s="162">
        <v>106</v>
      </c>
      <c r="B782" s="168" t="s">
        <v>2063</v>
      </c>
      <c r="C782" s="169"/>
      <c r="D782" s="170"/>
      <c r="E782" s="244" t="s">
        <v>1116</v>
      </c>
      <c r="F782" s="171" t="s">
        <v>2183</v>
      </c>
      <c r="G782" s="172" t="s">
        <v>1223</v>
      </c>
      <c r="H782" s="173">
        <v>1</v>
      </c>
      <c r="I782" s="115"/>
      <c r="J782" s="79">
        <f t="shared" si="24"/>
        <v>0</v>
      </c>
      <c r="K782" s="69" t="str">
        <f t="shared" si="25"/>
        <v>C</v>
      </c>
      <c r="L782" s="67" t="s">
        <v>1818</v>
      </c>
    </row>
    <row r="783" spans="1:12" ht="33.75">
      <c r="A783" s="162"/>
      <c r="B783" s="168" t="s">
        <v>597</v>
      </c>
      <c r="C783" s="169"/>
      <c r="D783" s="170"/>
      <c r="E783" s="244"/>
      <c r="F783" s="171" t="s">
        <v>598</v>
      </c>
      <c r="G783" s="172"/>
      <c r="H783" s="173"/>
      <c r="I783" s="115"/>
      <c r="J783" s="79">
        <f t="shared" si="24"/>
      </c>
      <c r="K783" s="69">
        <f t="shared" si="25"/>
      </c>
      <c r="L783" s="67" t="s">
        <v>1816</v>
      </c>
    </row>
    <row r="784" spans="1:12" ht="12.75">
      <c r="A784" s="162">
        <v>107</v>
      </c>
      <c r="B784" s="168" t="s">
        <v>2063</v>
      </c>
      <c r="C784" s="169"/>
      <c r="D784" s="170"/>
      <c r="E784" s="244" t="s">
        <v>1116</v>
      </c>
      <c r="F784" s="171" t="s">
        <v>2183</v>
      </c>
      <c r="G784" s="172" t="s">
        <v>1223</v>
      </c>
      <c r="H784" s="173">
        <v>1</v>
      </c>
      <c r="I784" s="115"/>
      <c r="J784" s="79">
        <f t="shared" si="24"/>
        <v>0</v>
      </c>
      <c r="K784" s="69" t="str">
        <f t="shared" si="25"/>
        <v>C</v>
      </c>
      <c r="L784" s="67" t="s">
        <v>1818</v>
      </c>
    </row>
    <row r="785" spans="1:12" ht="33.75">
      <c r="A785" s="162"/>
      <c r="B785" s="168" t="s">
        <v>599</v>
      </c>
      <c r="C785" s="169"/>
      <c r="D785" s="170"/>
      <c r="E785" s="244"/>
      <c r="F785" s="171" t="s">
        <v>600</v>
      </c>
      <c r="G785" s="172"/>
      <c r="H785" s="173"/>
      <c r="I785" s="115"/>
      <c r="J785" s="79">
        <f t="shared" si="24"/>
      </c>
      <c r="K785" s="69">
        <f t="shared" si="25"/>
      </c>
      <c r="L785" s="67" t="s">
        <v>1816</v>
      </c>
    </row>
    <row r="786" spans="1:12" ht="12.75">
      <c r="A786" s="162">
        <v>108</v>
      </c>
      <c r="B786" s="168" t="s">
        <v>2063</v>
      </c>
      <c r="C786" s="169"/>
      <c r="D786" s="170"/>
      <c r="E786" s="244" t="s">
        <v>1116</v>
      </c>
      <c r="F786" s="171" t="s">
        <v>2183</v>
      </c>
      <c r="G786" s="172" t="s">
        <v>1223</v>
      </c>
      <c r="H786" s="173">
        <v>1</v>
      </c>
      <c r="I786" s="115"/>
      <c r="J786" s="79">
        <f t="shared" si="24"/>
        <v>0</v>
      </c>
      <c r="K786" s="69" t="str">
        <f t="shared" si="25"/>
        <v>C</v>
      </c>
      <c r="L786" s="67" t="s">
        <v>1818</v>
      </c>
    </row>
    <row r="787" spans="1:12" ht="33.75">
      <c r="A787" s="162"/>
      <c r="B787" s="168" t="s">
        <v>601</v>
      </c>
      <c r="C787" s="169"/>
      <c r="D787" s="170"/>
      <c r="E787" s="244"/>
      <c r="F787" s="171" t="s">
        <v>602</v>
      </c>
      <c r="G787" s="172"/>
      <c r="H787" s="173"/>
      <c r="I787" s="115"/>
      <c r="J787" s="79">
        <f t="shared" si="24"/>
      </c>
      <c r="K787" s="69">
        <f t="shared" si="25"/>
      </c>
      <c r="L787" s="67" t="s">
        <v>1816</v>
      </c>
    </row>
    <row r="788" spans="1:12" ht="12.75">
      <c r="A788" s="162">
        <v>109</v>
      </c>
      <c r="B788" s="168" t="s">
        <v>2063</v>
      </c>
      <c r="C788" s="169"/>
      <c r="D788" s="170"/>
      <c r="E788" s="244" t="s">
        <v>1116</v>
      </c>
      <c r="F788" s="171" t="s">
        <v>2183</v>
      </c>
      <c r="G788" s="172" t="s">
        <v>1223</v>
      </c>
      <c r="H788" s="173">
        <v>1</v>
      </c>
      <c r="I788" s="115"/>
      <c r="J788" s="79">
        <f t="shared" si="24"/>
        <v>0</v>
      </c>
      <c r="K788" s="69" t="str">
        <f t="shared" si="25"/>
        <v>C</v>
      </c>
      <c r="L788" s="67" t="s">
        <v>1818</v>
      </c>
    </row>
    <row r="789" spans="1:12" ht="22.5">
      <c r="A789" s="162"/>
      <c r="B789" s="168" t="s">
        <v>603</v>
      </c>
      <c r="C789" s="169"/>
      <c r="D789" s="170"/>
      <c r="E789" s="244"/>
      <c r="F789" s="171" t="s">
        <v>604</v>
      </c>
      <c r="G789" s="172"/>
      <c r="H789" s="173"/>
      <c r="I789" s="115"/>
      <c r="J789" s="79">
        <f t="shared" si="24"/>
      </c>
      <c r="K789" s="69">
        <f t="shared" si="25"/>
      </c>
      <c r="L789" s="67" t="s">
        <v>1816</v>
      </c>
    </row>
    <row r="790" spans="1:12" ht="12.75">
      <c r="A790" s="162">
        <v>110</v>
      </c>
      <c r="B790" s="168" t="s">
        <v>605</v>
      </c>
      <c r="C790" s="169"/>
      <c r="D790" s="170"/>
      <c r="E790" s="244"/>
      <c r="F790" s="171" t="s">
        <v>606</v>
      </c>
      <c r="G790" s="172" t="s">
        <v>1223</v>
      </c>
      <c r="H790" s="173">
        <v>10</v>
      </c>
      <c r="I790" s="115"/>
      <c r="J790" s="79">
        <f t="shared" si="24"/>
        <v>0</v>
      </c>
      <c r="K790" s="69" t="str">
        <f t="shared" si="25"/>
        <v>C</v>
      </c>
      <c r="L790" s="67" t="s">
        <v>1818</v>
      </c>
    </row>
    <row r="791" spans="1:12" ht="12.75">
      <c r="A791" s="162">
        <v>111</v>
      </c>
      <c r="B791" s="168" t="s">
        <v>607</v>
      </c>
      <c r="C791" s="169"/>
      <c r="D791" s="170"/>
      <c r="E791" s="244"/>
      <c r="F791" s="171" t="s">
        <v>608</v>
      </c>
      <c r="G791" s="172" t="s">
        <v>1223</v>
      </c>
      <c r="H791" s="173">
        <v>1</v>
      </c>
      <c r="I791" s="115"/>
      <c r="J791" s="79">
        <f t="shared" si="24"/>
        <v>0</v>
      </c>
      <c r="K791" s="69" t="str">
        <f t="shared" si="25"/>
        <v>C</v>
      </c>
      <c r="L791" s="67" t="s">
        <v>1818</v>
      </c>
    </row>
    <row r="792" spans="1:12" ht="22.5">
      <c r="A792" s="162"/>
      <c r="B792" s="168" t="s">
        <v>609</v>
      </c>
      <c r="C792" s="169"/>
      <c r="D792" s="170"/>
      <c r="E792" s="244"/>
      <c r="F792" s="171" t="s">
        <v>610</v>
      </c>
      <c r="G792" s="172"/>
      <c r="H792" s="173"/>
      <c r="I792" s="115"/>
      <c r="J792" s="79">
        <f t="shared" si="24"/>
      </c>
      <c r="K792" s="69">
        <f t="shared" si="25"/>
      </c>
      <c r="L792" s="67" t="s">
        <v>1816</v>
      </c>
    </row>
    <row r="793" spans="1:12" ht="12.75">
      <c r="A793" s="162">
        <v>112</v>
      </c>
      <c r="B793" s="168">
        <v>2</v>
      </c>
      <c r="C793" s="169"/>
      <c r="D793" s="170"/>
      <c r="E793" s="244"/>
      <c r="F793" s="171" t="s">
        <v>611</v>
      </c>
      <c r="G793" s="172" t="s">
        <v>1223</v>
      </c>
      <c r="H793" s="173">
        <v>2</v>
      </c>
      <c r="I793" s="115"/>
      <c r="J793" s="79">
        <f t="shared" si="24"/>
        <v>0</v>
      </c>
      <c r="K793" s="69" t="str">
        <f t="shared" si="25"/>
        <v>C</v>
      </c>
      <c r="L793" s="67" t="s">
        <v>1818</v>
      </c>
    </row>
    <row r="794" spans="1:12" ht="12.75">
      <c r="A794" s="162">
        <v>113</v>
      </c>
      <c r="B794" s="168">
        <v>4</v>
      </c>
      <c r="C794" s="169"/>
      <c r="D794" s="170"/>
      <c r="E794" s="244"/>
      <c r="F794" s="171" t="s">
        <v>612</v>
      </c>
      <c r="G794" s="172" t="s">
        <v>1223</v>
      </c>
      <c r="H794" s="173">
        <v>55</v>
      </c>
      <c r="I794" s="115"/>
      <c r="J794" s="79">
        <f t="shared" si="24"/>
        <v>0</v>
      </c>
      <c r="K794" s="69" t="str">
        <f t="shared" si="25"/>
        <v>C</v>
      </c>
      <c r="L794" s="67" t="s">
        <v>1818</v>
      </c>
    </row>
    <row r="795" spans="1:12" ht="12.75">
      <c r="A795" s="162">
        <v>114</v>
      </c>
      <c r="B795" s="168">
        <v>6</v>
      </c>
      <c r="C795" s="169"/>
      <c r="D795" s="170"/>
      <c r="E795" s="244"/>
      <c r="F795" s="171" t="s">
        <v>613</v>
      </c>
      <c r="G795" s="172" t="s">
        <v>1223</v>
      </c>
      <c r="H795" s="173">
        <v>3</v>
      </c>
      <c r="I795" s="115"/>
      <c r="J795" s="79">
        <f t="shared" si="24"/>
        <v>0</v>
      </c>
      <c r="K795" s="69" t="str">
        <f t="shared" si="25"/>
        <v>C</v>
      </c>
      <c r="L795" s="67" t="s">
        <v>1818</v>
      </c>
    </row>
    <row r="796" spans="1:12" ht="33.75">
      <c r="A796" s="162"/>
      <c r="B796" s="168" t="s">
        <v>614</v>
      </c>
      <c r="C796" s="169"/>
      <c r="D796" s="170"/>
      <c r="E796" s="244"/>
      <c r="F796" s="171" t="s">
        <v>615</v>
      </c>
      <c r="G796" s="172"/>
      <c r="H796" s="173"/>
      <c r="I796" s="115"/>
      <c r="J796" s="79">
        <f t="shared" si="24"/>
      </c>
      <c r="K796" s="69">
        <f t="shared" si="25"/>
      </c>
      <c r="L796" s="67" t="s">
        <v>1816</v>
      </c>
    </row>
    <row r="797" spans="1:12" ht="12.75">
      <c r="A797" s="162">
        <v>115</v>
      </c>
      <c r="B797" s="168" t="s">
        <v>605</v>
      </c>
      <c r="C797" s="169"/>
      <c r="D797" s="170"/>
      <c r="E797" s="244"/>
      <c r="F797" s="171" t="s">
        <v>616</v>
      </c>
      <c r="G797" s="172" t="s">
        <v>1223</v>
      </c>
      <c r="H797" s="173">
        <v>1</v>
      </c>
      <c r="I797" s="115"/>
      <c r="J797" s="79">
        <f t="shared" si="24"/>
        <v>0</v>
      </c>
      <c r="K797" s="69" t="str">
        <f t="shared" si="25"/>
        <v>C</v>
      </c>
      <c r="L797" s="67" t="s">
        <v>1818</v>
      </c>
    </row>
    <row r="798" spans="1:12" ht="12.75">
      <c r="A798" s="162">
        <v>116</v>
      </c>
      <c r="B798" s="168" t="s">
        <v>607</v>
      </c>
      <c r="C798" s="169"/>
      <c r="D798" s="170"/>
      <c r="E798" s="244"/>
      <c r="F798" s="171" t="s">
        <v>2121</v>
      </c>
      <c r="G798" s="172" t="s">
        <v>1223</v>
      </c>
      <c r="H798" s="173">
        <v>1</v>
      </c>
      <c r="I798" s="115"/>
      <c r="J798" s="79">
        <f t="shared" si="24"/>
        <v>0</v>
      </c>
      <c r="K798" s="69" t="str">
        <f t="shared" si="25"/>
        <v>C</v>
      </c>
      <c r="L798" s="67" t="s">
        <v>1818</v>
      </c>
    </row>
    <row r="799" spans="1:12" ht="12.75">
      <c r="A799" s="162">
        <v>117</v>
      </c>
      <c r="B799" s="168" t="s">
        <v>617</v>
      </c>
      <c r="C799" s="169"/>
      <c r="D799" s="170"/>
      <c r="E799" s="244"/>
      <c r="F799" s="171" t="s">
        <v>618</v>
      </c>
      <c r="G799" s="172" t="s">
        <v>1223</v>
      </c>
      <c r="H799" s="173">
        <v>1</v>
      </c>
      <c r="I799" s="115"/>
      <c r="J799" s="79">
        <f t="shared" si="24"/>
        <v>0</v>
      </c>
      <c r="K799" s="69" t="str">
        <f t="shared" si="25"/>
        <v>C</v>
      </c>
      <c r="L799" s="67" t="s">
        <v>1818</v>
      </c>
    </row>
    <row r="800" spans="1:12" ht="22.5">
      <c r="A800" s="162"/>
      <c r="B800" s="168" t="s">
        <v>619</v>
      </c>
      <c r="C800" s="169"/>
      <c r="D800" s="170"/>
      <c r="E800" s="244"/>
      <c r="F800" s="171" t="s">
        <v>620</v>
      </c>
      <c r="G800" s="172"/>
      <c r="H800" s="173"/>
      <c r="I800" s="115"/>
      <c r="J800" s="79">
        <f t="shared" si="24"/>
      </c>
      <c r="K800" s="69">
        <f t="shared" si="25"/>
      </c>
      <c r="L800" s="67" t="s">
        <v>1816</v>
      </c>
    </row>
    <row r="801" spans="1:12" ht="12.75">
      <c r="A801" s="162">
        <v>118</v>
      </c>
      <c r="B801" s="168" t="s">
        <v>621</v>
      </c>
      <c r="C801" s="169"/>
      <c r="D801" s="170"/>
      <c r="E801" s="244" t="s">
        <v>1116</v>
      </c>
      <c r="F801" s="171" t="s">
        <v>622</v>
      </c>
      <c r="G801" s="172" t="s">
        <v>1213</v>
      </c>
      <c r="H801" s="173">
        <v>18870</v>
      </c>
      <c r="I801" s="115"/>
      <c r="J801" s="79">
        <f t="shared" si="24"/>
        <v>0</v>
      </c>
      <c r="K801" s="69" t="str">
        <f t="shared" si="25"/>
        <v>C</v>
      </c>
      <c r="L801" s="67" t="s">
        <v>1818</v>
      </c>
    </row>
    <row r="802" spans="1:12" ht="33.75">
      <c r="A802" s="162"/>
      <c r="B802" s="168" t="s">
        <v>623</v>
      </c>
      <c r="C802" s="169"/>
      <c r="D802" s="170"/>
      <c r="E802" s="244"/>
      <c r="F802" s="171" t="s">
        <v>624</v>
      </c>
      <c r="G802" s="172"/>
      <c r="H802" s="173"/>
      <c r="I802" s="115"/>
      <c r="J802" s="79">
        <f t="shared" si="24"/>
      </c>
      <c r="K802" s="69">
        <f t="shared" si="25"/>
      </c>
      <c r="L802" s="67" t="s">
        <v>1816</v>
      </c>
    </row>
    <row r="803" spans="1:12" ht="12.75">
      <c r="A803" s="162">
        <v>119</v>
      </c>
      <c r="B803" s="168" t="s">
        <v>2063</v>
      </c>
      <c r="C803" s="169"/>
      <c r="D803" s="170"/>
      <c r="E803" s="244" t="s">
        <v>1116</v>
      </c>
      <c r="F803" s="171" t="s">
        <v>2183</v>
      </c>
      <c r="G803" s="172" t="s">
        <v>1231</v>
      </c>
      <c r="H803" s="173">
        <v>1716</v>
      </c>
      <c r="I803" s="115"/>
      <c r="J803" s="79">
        <f t="shared" si="24"/>
        <v>0</v>
      </c>
      <c r="K803" s="69" t="str">
        <f t="shared" si="25"/>
        <v>C</v>
      </c>
      <c r="L803" s="67" t="s">
        <v>1818</v>
      </c>
    </row>
    <row r="804" spans="1:12" ht="33.75">
      <c r="A804" s="162"/>
      <c r="B804" s="168" t="s">
        <v>625</v>
      </c>
      <c r="C804" s="169"/>
      <c r="D804" s="170"/>
      <c r="E804" s="244"/>
      <c r="F804" s="171" t="s">
        <v>626</v>
      </c>
      <c r="G804" s="172"/>
      <c r="H804" s="173"/>
      <c r="I804" s="115"/>
      <c r="J804" s="79">
        <f t="shared" si="24"/>
      </c>
      <c r="K804" s="69">
        <f t="shared" si="25"/>
      </c>
      <c r="L804" s="67" t="s">
        <v>1816</v>
      </c>
    </row>
    <row r="805" spans="1:12" ht="12.75">
      <c r="A805" s="162">
        <v>120</v>
      </c>
      <c r="B805" s="168" t="s">
        <v>2063</v>
      </c>
      <c r="C805" s="169"/>
      <c r="D805" s="170"/>
      <c r="E805" s="244" t="s">
        <v>1116</v>
      </c>
      <c r="F805" s="171" t="s">
        <v>627</v>
      </c>
      <c r="G805" s="172" t="s">
        <v>1223</v>
      </c>
      <c r="H805" s="173">
        <v>3</v>
      </c>
      <c r="I805" s="115"/>
      <c r="J805" s="79">
        <f t="shared" si="24"/>
        <v>0</v>
      </c>
      <c r="K805" s="69" t="str">
        <f t="shared" si="25"/>
        <v>C</v>
      </c>
      <c r="L805" s="67" t="s">
        <v>1818</v>
      </c>
    </row>
    <row r="806" spans="1:12" ht="12.75">
      <c r="A806" s="162">
        <v>121</v>
      </c>
      <c r="B806" s="168" t="s">
        <v>2068</v>
      </c>
      <c r="C806" s="169"/>
      <c r="D806" s="170"/>
      <c r="E806" s="244" t="s">
        <v>1116</v>
      </c>
      <c r="F806" s="171" t="s">
        <v>628</v>
      </c>
      <c r="G806" s="172" t="s">
        <v>1223</v>
      </c>
      <c r="H806" s="173">
        <v>4</v>
      </c>
      <c r="I806" s="115"/>
      <c r="J806" s="79">
        <f t="shared" si="24"/>
        <v>0</v>
      </c>
      <c r="K806" s="69" t="str">
        <f t="shared" si="25"/>
        <v>C</v>
      </c>
      <c r="L806" s="67" t="s">
        <v>1818</v>
      </c>
    </row>
    <row r="807" spans="1:12" ht="12.75">
      <c r="A807" s="162">
        <v>122</v>
      </c>
      <c r="B807" s="168" t="s">
        <v>2070</v>
      </c>
      <c r="C807" s="169"/>
      <c r="D807" s="170"/>
      <c r="E807" s="244" t="s">
        <v>1116</v>
      </c>
      <c r="F807" s="171" t="s">
        <v>629</v>
      </c>
      <c r="G807" s="172" t="s">
        <v>1223</v>
      </c>
      <c r="H807" s="173">
        <v>8</v>
      </c>
      <c r="I807" s="115"/>
      <c r="J807" s="79">
        <f t="shared" si="24"/>
        <v>0</v>
      </c>
      <c r="K807" s="69" t="str">
        <f t="shared" si="25"/>
        <v>C</v>
      </c>
      <c r="L807" s="67" t="s">
        <v>1818</v>
      </c>
    </row>
    <row r="808" spans="1:12" ht="12.75">
      <c r="A808" s="162">
        <v>123</v>
      </c>
      <c r="B808" s="168" t="s">
        <v>2072</v>
      </c>
      <c r="C808" s="169"/>
      <c r="D808" s="170"/>
      <c r="E808" s="244" t="s">
        <v>1116</v>
      </c>
      <c r="F808" s="171" t="s">
        <v>630</v>
      </c>
      <c r="G808" s="172" t="s">
        <v>1223</v>
      </c>
      <c r="H808" s="173">
        <v>5</v>
      </c>
      <c r="I808" s="115"/>
      <c r="J808" s="79">
        <f t="shared" si="24"/>
        <v>0</v>
      </c>
      <c r="K808" s="69" t="str">
        <f t="shared" si="25"/>
        <v>C</v>
      </c>
      <c r="L808" s="67" t="s">
        <v>1818</v>
      </c>
    </row>
    <row r="809" spans="1:12" ht="12.75">
      <c r="A809" s="162">
        <v>124</v>
      </c>
      <c r="B809" s="168" t="s">
        <v>2074</v>
      </c>
      <c r="C809" s="169"/>
      <c r="D809" s="170"/>
      <c r="E809" s="244" t="s">
        <v>1116</v>
      </c>
      <c r="F809" s="171" t="s">
        <v>631</v>
      </c>
      <c r="G809" s="172" t="s">
        <v>1223</v>
      </c>
      <c r="H809" s="173">
        <v>1</v>
      </c>
      <c r="I809" s="115"/>
      <c r="J809" s="79">
        <f t="shared" si="24"/>
        <v>0</v>
      </c>
      <c r="K809" s="69" t="str">
        <f t="shared" si="25"/>
        <v>C</v>
      </c>
      <c r="L809" s="67" t="s">
        <v>1818</v>
      </c>
    </row>
    <row r="810" spans="1:12" ht="12.75">
      <c r="A810" s="162">
        <v>125</v>
      </c>
      <c r="B810" s="168" t="s">
        <v>2076</v>
      </c>
      <c r="C810" s="169"/>
      <c r="D810" s="170"/>
      <c r="E810" s="244" t="s">
        <v>1116</v>
      </c>
      <c r="F810" s="171" t="s">
        <v>632</v>
      </c>
      <c r="G810" s="172" t="s">
        <v>1223</v>
      </c>
      <c r="H810" s="173">
        <v>3</v>
      </c>
      <c r="I810" s="115"/>
      <c r="J810" s="79">
        <f t="shared" si="24"/>
        <v>0</v>
      </c>
      <c r="K810" s="69" t="str">
        <f t="shared" si="25"/>
        <v>C</v>
      </c>
      <c r="L810" s="67" t="s">
        <v>1818</v>
      </c>
    </row>
    <row r="811" spans="1:12" ht="12.75">
      <c r="A811" s="162">
        <v>126</v>
      </c>
      <c r="B811" s="168" t="s">
        <v>2078</v>
      </c>
      <c r="C811" s="169"/>
      <c r="D811" s="170"/>
      <c r="E811" s="244" t="s">
        <v>1116</v>
      </c>
      <c r="F811" s="171" t="s">
        <v>633</v>
      </c>
      <c r="G811" s="172" t="s">
        <v>1223</v>
      </c>
      <c r="H811" s="173">
        <v>5</v>
      </c>
      <c r="I811" s="115"/>
      <c r="J811" s="79">
        <f t="shared" si="24"/>
        <v>0</v>
      </c>
      <c r="K811" s="69" t="str">
        <f t="shared" si="25"/>
        <v>C</v>
      </c>
      <c r="L811" s="67" t="s">
        <v>1818</v>
      </c>
    </row>
    <row r="812" spans="1:12" ht="33.75">
      <c r="A812" s="162"/>
      <c r="B812" s="168" t="s">
        <v>634</v>
      </c>
      <c r="C812" s="169"/>
      <c r="D812" s="170"/>
      <c r="E812" s="244"/>
      <c r="F812" s="171" t="s">
        <v>635</v>
      </c>
      <c r="G812" s="172"/>
      <c r="H812" s="173"/>
      <c r="I812" s="115"/>
      <c r="J812" s="79">
        <f t="shared" si="24"/>
      </c>
      <c r="K812" s="69">
        <f t="shared" si="25"/>
      </c>
      <c r="L812" s="67" t="s">
        <v>1816</v>
      </c>
    </row>
    <row r="813" spans="1:12" ht="12.75">
      <c r="A813" s="162">
        <v>127</v>
      </c>
      <c r="B813" s="168" t="s">
        <v>2068</v>
      </c>
      <c r="C813" s="169"/>
      <c r="D813" s="170"/>
      <c r="E813" s="244"/>
      <c r="F813" s="171" t="s">
        <v>636</v>
      </c>
      <c r="G813" s="172" t="s">
        <v>1275</v>
      </c>
      <c r="H813" s="173">
        <v>9</v>
      </c>
      <c r="I813" s="115"/>
      <c r="J813" s="79">
        <f t="shared" si="24"/>
        <v>0</v>
      </c>
      <c r="K813" s="69" t="str">
        <f t="shared" si="25"/>
        <v>C</v>
      </c>
      <c r="L813" s="67" t="s">
        <v>1818</v>
      </c>
    </row>
    <row r="814" spans="1:12" ht="12.75">
      <c r="A814" s="162">
        <v>128</v>
      </c>
      <c r="B814" s="168" t="s">
        <v>2070</v>
      </c>
      <c r="C814" s="169"/>
      <c r="D814" s="170"/>
      <c r="E814" s="244"/>
      <c r="F814" s="171" t="s">
        <v>637</v>
      </c>
      <c r="G814" s="172" t="s">
        <v>1275</v>
      </c>
      <c r="H814" s="173">
        <v>56</v>
      </c>
      <c r="I814" s="115"/>
      <c r="J814" s="79">
        <f t="shared" si="24"/>
        <v>0</v>
      </c>
      <c r="K814" s="69" t="str">
        <f t="shared" si="25"/>
        <v>C</v>
      </c>
      <c r="L814" s="67" t="s">
        <v>1818</v>
      </c>
    </row>
    <row r="815" spans="1:12" ht="12.75">
      <c r="A815" s="162">
        <v>129</v>
      </c>
      <c r="B815" s="168" t="s">
        <v>638</v>
      </c>
      <c r="C815" s="169"/>
      <c r="D815" s="170"/>
      <c r="E815" s="244"/>
      <c r="F815" s="171" t="s">
        <v>639</v>
      </c>
      <c r="G815" s="172" t="s">
        <v>1275</v>
      </c>
      <c r="H815" s="173">
        <v>84</v>
      </c>
      <c r="I815" s="115"/>
      <c r="J815" s="79">
        <f t="shared" si="24"/>
        <v>0</v>
      </c>
      <c r="K815" s="69" t="str">
        <f t="shared" si="25"/>
        <v>C</v>
      </c>
      <c r="L815" s="67" t="s">
        <v>1818</v>
      </c>
    </row>
    <row r="816" spans="1:12" ht="22.5">
      <c r="A816" s="162"/>
      <c r="B816" s="168" t="s">
        <v>640</v>
      </c>
      <c r="C816" s="169"/>
      <c r="D816" s="170"/>
      <c r="E816" s="244"/>
      <c r="F816" s="171" t="s">
        <v>641</v>
      </c>
      <c r="G816" s="172"/>
      <c r="H816" s="173"/>
      <c r="I816" s="115"/>
      <c r="J816" s="79">
        <f t="shared" si="24"/>
      </c>
      <c r="K816" s="69">
        <f t="shared" si="25"/>
      </c>
      <c r="L816" s="67" t="s">
        <v>1816</v>
      </c>
    </row>
    <row r="817" spans="1:12" ht="12.75">
      <c r="A817" s="162">
        <v>130</v>
      </c>
      <c r="B817" s="168" t="s">
        <v>2068</v>
      </c>
      <c r="C817" s="169"/>
      <c r="D817" s="170"/>
      <c r="E817" s="244" t="s">
        <v>1116</v>
      </c>
      <c r="F817" s="171" t="s">
        <v>642</v>
      </c>
      <c r="G817" s="172" t="s">
        <v>1223</v>
      </c>
      <c r="H817" s="173">
        <v>2</v>
      </c>
      <c r="I817" s="115"/>
      <c r="J817" s="79">
        <f t="shared" si="24"/>
        <v>0</v>
      </c>
      <c r="K817" s="69" t="str">
        <f t="shared" si="25"/>
        <v>C</v>
      </c>
      <c r="L817" s="67" t="s">
        <v>1818</v>
      </c>
    </row>
    <row r="818" spans="1:12" ht="12.75">
      <c r="A818" s="162">
        <v>131</v>
      </c>
      <c r="B818" s="168" t="s">
        <v>2070</v>
      </c>
      <c r="C818" s="169"/>
      <c r="D818" s="170"/>
      <c r="E818" s="244" t="s">
        <v>1116</v>
      </c>
      <c r="F818" s="171" t="s">
        <v>643</v>
      </c>
      <c r="G818" s="172" t="s">
        <v>1223</v>
      </c>
      <c r="H818" s="173">
        <v>5</v>
      </c>
      <c r="I818" s="115"/>
      <c r="J818" s="79">
        <f t="shared" si="24"/>
        <v>0</v>
      </c>
      <c r="K818" s="69" t="str">
        <f t="shared" si="25"/>
        <v>C</v>
      </c>
      <c r="L818" s="67" t="s">
        <v>1818</v>
      </c>
    </row>
    <row r="819" spans="1:12" ht="12.75">
      <c r="A819" s="162">
        <v>132</v>
      </c>
      <c r="B819" s="168" t="s">
        <v>2072</v>
      </c>
      <c r="C819" s="169"/>
      <c r="D819" s="170"/>
      <c r="E819" s="244" t="s">
        <v>1116</v>
      </c>
      <c r="F819" s="171" t="s">
        <v>644</v>
      </c>
      <c r="G819" s="172" t="s">
        <v>1223</v>
      </c>
      <c r="H819" s="173">
        <v>12</v>
      </c>
      <c r="I819" s="115"/>
      <c r="J819" s="79">
        <f t="shared" si="24"/>
        <v>0</v>
      </c>
      <c r="K819" s="69" t="str">
        <f t="shared" si="25"/>
        <v>C</v>
      </c>
      <c r="L819" s="67" t="s">
        <v>1818</v>
      </c>
    </row>
    <row r="820" spans="1:12" ht="33.75">
      <c r="A820" s="162"/>
      <c r="B820" s="168" t="s">
        <v>645</v>
      </c>
      <c r="C820" s="169"/>
      <c r="D820" s="170"/>
      <c r="E820" s="244"/>
      <c r="F820" s="171" t="s">
        <v>646</v>
      </c>
      <c r="G820" s="172"/>
      <c r="H820" s="173"/>
      <c r="I820" s="115"/>
      <c r="J820" s="79">
        <f t="shared" si="24"/>
      </c>
      <c r="K820" s="69">
        <f t="shared" si="25"/>
      </c>
      <c r="L820" s="67" t="s">
        <v>1816</v>
      </c>
    </row>
    <row r="821" spans="1:12" ht="12.75">
      <c r="A821" s="162">
        <v>133</v>
      </c>
      <c r="B821" s="168" t="s">
        <v>2063</v>
      </c>
      <c r="C821" s="169"/>
      <c r="D821" s="170"/>
      <c r="E821" s="244" t="s">
        <v>1116</v>
      </c>
      <c r="F821" s="171" t="s">
        <v>647</v>
      </c>
      <c r="G821" s="172" t="s">
        <v>1223</v>
      </c>
      <c r="H821" s="173">
        <v>8</v>
      </c>
      <c r="I821" s="115"/>
      <c r="J821" s="79">
        <f t="shared" si="24"/>
        <v>0</v>
      </c>
      <c r="K821" s="69" t="str">
        <f t="shared" si="25"/>
        <v>C</v>
      </c>
      <c r="L821" s="67" t="s">
        <v>1818</v>
      </c>
    </row>
    <row r="822" spans="1:12" ht="22.5">
      <c r="A822" s="162"/>
      <c r="B822" s="168" t="s">
        <v>648</v>
      </c>
      <c r="C822" s="169"/>
      <c r="D822" s="170"/>
      <c r="E822" s="244"/>
      <c r="F822" s="171" t="s">
        <v>649</v>
      </c>
      <c r="G822" s="172"/>
      <c r="H822" s="173"/>
      <c r="I822" s="115"/>
      <c r="J822" s="79">
        <f t="shared" si="24"/>
      </c>
      <c r="K822" s="69">
        <f t="shared" si="25"/>
      </c>
      <c r="L822" s="67" t="s">
        <v>1816</v>
      </c>
    </row>
    <row r="823" spans="1:12" ht="12.75">
      <c r="A823" s="162">
        <v>134</v>
      </c>
      <c r="B823" s="168" t="s">
        <v>2063</v>
      </c>
      <c r="C823" s="169"/>
      <c r="D823" s="170"/>
      <c r="E823" s="244" t="s">
        <v>1116</v>
      </c>
      <c r="F823" s="171" t="s">
        <v>650</v>
      </c>
      <c r="G823" s="172" t="s">
        <v>1223</v>
      </c>
      <c r="H823" s="173">
        <v>16</v>
      </c>
      <c r="I823" s="115"/>
      <c r="J823" s="79">
        <f t="shared" si="24"/>
        <v>0</v>
      </c>
      <c r="K823" s="69" t="str">
        <f t="shared" si="25"/>
        <v>C</v>
      </c>
      <c r="L823" s="67" t="s">
        <v>1818</v>
      </c>
    </row>
    <row r="824" spans="1:12" ht="33.75">
      <c r="A824" s="162"/>
      <c r="B824" s="168" t="s">
        <v>651</v>
      </c>
      <c r="C824" s="169"/>
      <c r="D824" s="170"/>
      <c r="E824" s="244"/>
      <c r="F824" s="171" t="s">
        <v>652</v>
      </c>
      <c r="G824" s="172"/>
      <c r="H824" s="173"/>
      <c r="I824" s="115"/>
      <c r="J824" s="79">
        <f t="shared" si="24"/>
      </c>
      <c r="K824" s="69">
        <f t="shared" si="25"/>
      </c>
      <c r="L824" s="67" t="s">
        <v>1816</v>
      </c>
    </row>
    <row r="825" spans="1:12" ht="12.75">
      <c r="A825" s="162">
        <v>135</v>
      </c>
      <c r="B825" s="168" t="s">
        <v>2063</v>
      </c>
      <c r="C825" s="169"/>
      <c r="D825" s="170"/>
      <c r="E825" s="244" t="s">
        <v>1116</v>
      </c>
      <c r="F825" s="171" t="s">
        <v>653</v>
      </c>
      <c r="G825" s="172" t="s">
        <v>1223</v>
      </c>
      <c r="H825" s="173">
        <v>4</v>
      </c>
      <c r="I825" s="115"/>
      <c r="J825" s="79">
        <f t="shared" si="24"/>
        <v>0</v>
      </c>
      <c r="K825" s="69" t="str">
        <f t="shared" si="25"/>
        <v>C</v>
      </c>
      <c r="L825" s="67" t="s">
        <v>1818</v>
      </c>
    </row>
    <row r="826" spans="1:12" ht="12.75">
      <c r="A826" s="162">
        <v>136</v>
      </c>
      <c r="B826" s="168" t="s">
        <v>2068</v>
      </c>
      <c r="C826" s="169"/>
      <c r="D826" s="170"/>
      <c r="E826" s="244" t="s">
        <v>1116</v>
      </c>
      <c r="F826" s="171" t="s">
        <v>643</v>
      </c>
      <c r="G826" s="172" t="s">
        <v>1223</v>
      </c>
      <c r="H826" s="173">
        <v>16</v>
      </c>
      <c r="I826" s="115"/>
      <c r="J826" s="79">
        <f t="shared" si="24"/>
        <v>0</v>
      </c>
      <c r="K826" s="69" t="str">
        <f t="shared" si="25"/>
        <v>C</v>
      </c>
      <c r="L826" s="67" t="s">
        <v>1818</v>
      </c>
    </row>
    <row r="827" spans="1:12" ht="12.75">
      <c r="A827" s="162">
        <v>137</v>
      </c>
      <c r="B827" s="168" t="s">
        <v>2070</v>
      </c>
      <c r="C827" s="169"/>
      <c r="D827" s="170"/>
      <c r="E827" s="244" t="s">
        <v>1116</v>
      </c>
      <c r="F827" s="171" t="s">
        <v>654</v>
      </c>
      <c r="G827" s="172" t="s">
        <v>1223</v>
      </c>
      <c r="H827" s="173">
        <v>4</v>
      </c>
      <c r="I827" s="115"/>
      <c r="J827" s="79">
        <f t="shared" si="24"/>
        <v>0</v>
      </c>
      <c r="K827" s="69" t="str">
        <f t="shared" si="25"/>
        <v>C</v>
      </c>
      <c r="L827" s="67" t="s">
        <v>1818</v>
      </c>
    </row>
    <row r="828" spans="1:12" ht="33.75">
      <c r="A828" s="162"/>
      <c r="B828" s="168" t="s">
        <v>655</v>
      </c>
      <c r="C828" s="169"/>
      <c r="D828" s="170"/>
      <c r="E828" s="244"/>
      <c r="F828" s="171" t="s">
        <v>652</v>
      </c>
      <c r="G828" s="172"/>
      <c r="H828" s="173"/>
      <c r="I828" s="115"/>
      <c r="J828" s="79">
        <f aca="true" t="shared" si="26" ref="J828:J892">+IF(AND(H828="",I828=""),"",ROUND(H828*I828,2))</f>
      </c>
      <c r="K828" s="69">
        <f aca="true" t="shared" si="27" ref="K828:K892">IF(G828&lt;&gt;"","C","")</f>
      </c>
      <c r="L828" s="67" t="s">
        <v>1816</v>
      </c>
    </row>
    <row r="829" spans="1:12" ht="12.75">
      <c r="A829" s="162">
        <v>138</v>
      </c>
      <c r="B829" s="168" t="s">
        <v>2068</v>
      </c>
      <c r="C829" s="169"/>
      <c r="D829" s="170"/>
      <c r="E829" s="244" t="s">
        <v>1116</v>
      </c>
      <c r="F829" s="171" t="s">
        <v>643</v>
      </c>
      <c r="G829" s="172" t="s">
        <v>1223</v>
      </c>
      <c r="H829" s="173">
        <v>4</v>
      </c>
      <c r="I829" s="115"/>
      <c r="J829" s="79">
        <f t="shared" si="26"/>
        <v>0</v>
      </c>
      <c r="K829" s="69" t="str">
        <f t="shared" si="27"/>
        <v>C</v>
      </c>
      <c r="L829" s="67" t="s">
        <v>1818</v>
      </c>
    </row>
    <row r="830" spans="1:12" ht="22.5">
      <c r="A830" s="162"/>
      <c r="B830" s="168" t="s">
        <v>656</v>
      </c>
      <c r="C830" s="169"/>
      <c r="D830" s="170"/>
      <c r="E830" s="244"/>
      <c r="F830" s="171" t="s">
        <v>657</v>
      </c>
      <c r="G830" s="172"/>
      <c r="H830" s="173"/>
      <c r="I830" s="115"/>
      <c r="J830" s="79">
        <f t="shared" si="26"/>
      </c>
      <c r="K830" s="69">
        <f t="shared" si="27"/>
      </c>
      <c r="L830" s="67" t="s">
        <v>1816</v>
      </c>
    </row>
    <row r="831" spans="1:12" ht="12.75">
      <c r="A831" s="162">
        <v>139</v>
      </c>
      <c r="B831" s="168" t="s">
        <v>2063</v>
      </c>
      <c r="C831" s="169"/>
      <c r="D831" s="170"/>
      <c r="E831" s="244" t="s">
        <v>1116</v>
      </c>
      <c r="F831" s="171" t="s">
        <v>658</v>
      </c>
      <c r="G831" s="172" t="s">
        <v>1223</v>
      </c>
      <c r="H831" s="173">
        <v>30</v>
      </c>
      <c r="I831" s="115"/>
      <c r="J831" s="79">
        <f t="shared" si="26"/>
        <v>0</v>
      </c>
      <c r="K831" s="69" t="str">
        <f t="shared" si="27"/>
        <v>C</v>
      </c>
      <c r="L831" s="67" t="s">
        <v>1818</v>
      </c>
    </row>
    <row r="832" spans="1:12" ht="22.5">
      <c r="A832" s="162"/>
      <c r="B832" s="168" t="s">
        <v>659</v>
      </c>
      <c r="C832" s="169"/>
      <c r="D832" s="170"/>
      <c r="E832" s="244"/>
      <c r="F832" s="171" t="s">
        <v>660</v>
      </c>
      <c r="G832" s="172"/>
      <c r="H832" s="173"/>
      <c r="I832" s="115"/>
      <c r="J832" s="79">
        <f t="shared" si="26"/>
      </c>
      <c r="K832" s="69">
        <f t="shared" si="27"/>
      </c>
      <c r="L832" s="67" t="s">
        <v>1816</v>
      </c>
    </row>
    <row r="833" spans="1:12" ht="12.75">
      <c r="A833" s="162">
        <v>140</v>
      </c>
      <c r="B833" s="168" t="s">
        <v>2063</v>
      </c>
      <c r="C833" s="169"/>
      <c r="D833" s="170"/>
      <c r="E833" s="244" t="s">
        <v>1116</v>
      </c>
      <c r="F833" s="171" t="s">
        <v>658</v>
      </c>
      <c r="G833" s="172" t="s">
        <v>1223</v>
      </c>
      <c r="H833" s="173">
        <v>6</v>
      </c>
      <c r="I833" s="115"/>
      <c r="J833" s="79">
        <f t="shared" si="26"/>
        <v>0</v>
      </c>
      <c r="K833" s="69" t="str">
        <f t="shared" si="27"/>
        <v>C</v>
      </c>
      <c r="L833" s="67" t="s">
        <v>1818</v>
      </c>
    </row>
    <row r="834" spans="1:12" ht="22.5">
      <c r="A834" s="162"/>
      <c r="B834" s="168" t="s">
        <v>661</v>
      </c>
      <c r="C834" s="169"/>
      <c r="D834" s="170"/>
      <c r="E834" s="244"/>
      <c r="F834" s="171" t="s">
        <v>662</v>
      </c>
      <c r="G834" s="172"/>
      <c r="H834" s="173"/>
      <c r="I834" s="115"/>
      <c r="J834" s="79">
        <f t="shared" si="26"/>
      </c>
      <c r="K834" s="69">
        <f t="shared" si="27"/>
      </c>
      <c r="L834" s="67" t="s">
        <v>1816</v>
      </c>
    </row>
    <row r="835" spans="1:12" ht="12.75">
      <c r="A835" s="162">
        <v>141</v>
      </c>
      <c r="B835" s="168" t="s">
        <v>663</v>
      </c>
      <c r="C835" s="169"/>
      <c r="D835" s="170"/>
      <c r="E835" s="244" t="s">
        <v>1116</v>
      </c>
      <c r="F835" s="171" t="s">
        <v>664</v>
      </c>
      <c r="G835" s="172" t="s">
        <v>1223</v>
      </c>
      <c r="H835" s="173">
        <v>2</v>
      </c>
      <c r="I835" s="115"/>
      <c r="J835" s="79">
        <f t="shared" si="26"/>
        <v>0</v>
      </c>
      <c r="K835" s="69" t="str">
        <f t="shared" si="27"/>
        <v>C</v>
      </c>
      <c r="L835" s="67" t="s">
        <v>1818</v>
      </c>
    </row>
    <row r="836" spans="1:12" ht="12.75">
      <c r="A836" s="162">
        <v>142</v>
      </c>
      <c r="B836" s="168" t="s">
        <v>2068</v>
      </c>
      <c r="C836" s="169"/>
      <c r="D836" s="170"/>
      <c r="E836" s="244" t="s">
        <v>1116</v>
      </c>
      <c r="F836" s="171" t="s">
        <v>665</v>
      </c>
      <c r="G836" s="172" t="s">
        <v>1223</v>
      </c>
      <c r="H836" s="173">
        <v>5</v>
      </c>
      <c r="I836" s="115"/>
      <c r="J836" s="79">
        <f t="shared" si="26"/>
        <v>0</v>
      </c>
      <c r="K836" s="69" t="str">
        <f t="shared" si="27"/>
        <v>C</v>
      </c>
      <c r="L836" s="67" t="s">
        <v>1818</v>
      </c>
    </row>
    <row r="837" spans="1:12" ht="12.75">
      <c r="A837" s="162">
        <v>143</v>
      </c>
      <c r="B837" s="168" t="s">
        <v>2070</v>
      </c>
      <c r="C837" s="169"/>
      <c r="D837" s="170"/>
      <c r="E837" s="244" t="s">
        <v>1116</v>
      </c>
      <c r="F837" s="171" t="s">
        <v>666</v>
      </c>
      <c r="G837" s="172" t="s">
        <v>1223</v>
      </c>
      <c r="H837" s="173">
        <v>1</v>
      </c>
      <c r="I837" s="115"/>
      <c r="J837" s="79">
        <f t="shared" si="26"/>
        <v>0</v>
      </c>
      <c r="K837" s="69" t="str">
        <f t="shared" si="27"/>
        <v>C</v>
      </c>
      <c r="L837" s="67" t="s">
        <v>1818</v>
      </c>
    </row>
    <row r="838" spans="1:12" ht="12.75">
      <c r="A838" s="162">
        <v>144</v>
      </c>
      <c r="B838" s="168" t="s">
        <v>2072</v>
      </c>
      <c r="C838" s="169"/>
      <c r="D838" s="170"/>
      <c r="E838" s="244" t="s">
        <v>1116</v>
      </c>
      <c r="F838" s="171" t="s">
        <v>667</v>
      </c>
      <c r="G838" s="172" t="s">
        <v>1223</v>
      </c>
      <c r="H838" s="173">
        <v>1</v>
      </c>
      <c r="I838" s="115"/>
      <c r="J838" s="79">
        <f t="shared" si="26"/>
        <v>0</v>
      </c>
      <c r="K838" s="69" t="str">
        <f t="shared" si="27"/>
        <v>C</v>
      </c>
      <c r="L838" s="67" t="s">
        <v>1818</v>
      </c>
    </row>
    <row r="839" spans="1:12" ht="12.75">
      <c r="A839" s="162">
        <v>145</v>
      </c>
      <c r="B839" s="168" t="s">
        <v>2074</v>
      </c>
      <c r="C839" s="169"/>
      <c r="D839" s="170"/>
      <c r="E839" s="244" t="s">
        <v>1116</v>
      </c>
      <c r="F839" s="171" t="s">
        <v>668</v>
      </c>
      <c r="G839" s="172" t="s">
        <v>1223</v>
      </c>
      <c r="H839" s="173">
        <v>4</v>
      </c>
      <c r="I839" s="115"/>
      <c r="J839" s="79">
        <f t="shared" si="26"/>
        <v>0</v>
      </c>
      <c r="K839" s="69" t="str">
        <f t="shared" si="27"/>
        <v>C</v>
      </c>
      <c r="L839" s="67" t="s">
        <v>1818</v>
      </c>
    </row>
    <row r="840" spans="1:12" ht="12.75">
      <c r="A840" s="162">
        <v>146</v>
      </c>
      <c r="B840" s="168" t="s">
        <v>2076</v>
      </c>
      <c r="C840" s="169"/>
      <c r="D840" s="170"/>
      <c r="E840" s="244" t="s">
        <v>1116</v>
      </c>
      <c r="F840" s="171" t="s">
        <v>669</v>
      </c>
      <c r="G840" s="172" t="s">
        <v>1223</v>
      </c>
      <c r="H840" s="173">
        <v>2</v>
      </c>
      <c r="I840" s="115"/>
      <c r="J840" s="79">
        <f t="shared" si="26"/>
        <v>0</v>
      </c>
      <c r="K840" s="69" t="str">
        <f t="shared" si="27"/>
        <v>C</v>
      </c>
      <c r="L840" s="67" t="s">
        <v>1818</v>
      </c>
    </row>
    <row r="841" spans="1:12" ht="12.75">
      <c r="A841" s="162">
        <v>147</v>
      </c>
      <c r="B841" s="168" t="s">
        <v>2078</v>
      </c>
      <c r="C841" s="169"/>
      <c r="D841" s="170"/>
      <c r="E841" s="244" t="s">
        <v>1116</v>
      </c>
      <c r="F841" s="171" t="s">
        <v>670</v>
      </c>
      <c r="G841" s="172" t="s">
        <v>1223</v>
      </c>
      <c r="H841" s="173">
        <v>8</v>
      </c>
      <c r="I841" s="115"/>
      <c r="J841" s="79">
        <f t="shared" si="26"/>
        <v>0</v>
      </c>
      <c r="K841" s="69" t="str">
        <f t="shared" si="27"/>
        <v>C</v>
      </c>
      <c r="L841" s="67" t="s">
        <v>1818</v>
      </c>
    </row>
    <row r="842" spans="1:12" ht="12.75">
      <c r="A842" s="162">
        <v>148</v>
      </c>
      <c r="B842" s="168" t="s">
        <v>2080</v>
      </c>
      <c r="C842" s="169"/>
      <c r="D842" s="170"/>
      <c r="E842" s="244" t="s">
        <v>1116</v>
      </c>
      <c r="F842" s="171" t="s">
        <v>671</v>
      </c>
      <c r="G842" s="172" t="s">
        <v>1223</v>
      </c>
      <c r="H842" s="173">
        <v>4</v>
      </c>
      <c r="I842" s="115"/>
      <c r="J842" s="79">
        <f t="shared" si="26"/>
        <v>0</v>
      </c>
      <c r="K842" s="69" t="str">
        <f t="shared" si="27"/>
        <v>C</v>
      </c>
      <c r="L842" s="67" t="s">
        <v>1818</v>
      </c>
    </row>
    <row r="843" spans="1:12" ht="12.75">
      <c r="A843" s="162">
        <v>149</v>
      </c>
      <c r="B843" s="168" t="s">
        <v>2082</v>
      </c>
      <c r="C843" s="169"/>
      <c r="D843" s="170"/>
      <c r="E843" s="244" t="s">
        <v>1116</v>
      </c>
      <c r="F843" s="171" t="s">
        <v>672</v>
      </c>
      <c r="G843" s="172" t="s">
        <v>1223</v>
      </c>
      <c r="H843" s="173">
        <v>1</v>
      </c>
      <c r="I843" s="115"/>
      <c r="J843" s="79">
        <f t="shared" si="26"/>
        <v>0</v>
      </c>
      <c r="K843" s="69" t="str">
        <f t="shared" si="27"/>
        <v>C</v>
      </c>
      <c r="L843" s="67" t="s">
        <v>1818</v>
      </c>
    </row>
    <row r="844" spans="1:12" ht="12.75">
      <c r="A844" s="162">
        <v>150</v>
      </c>
      <c r="B844" s="168" t="s">
        <v>2084</v>
      </c>
      <c r="C844" s="169"/>
      <c r="D844" s="170"/>
      <c r="E844" s="244" t="s">
        <v>1116</v>
      </c>
      <c r="F844" s="171" t="s">
        <v>673</v>
      </c>
      <c r="G844" s="172" t="s">
        <v>1223</v>
      </c>
      <c r="H844" s="173">
        <v>1</v>
      </c>
      <c r="I844" s="115"/>
      <c r="J844" s="79">
        <f t="shared" si="26"/>
        <v>0</v>
      </c>
      <c r="K844" s="69" t="str">
        <f t="shared" si="27"/>
        <v>C</v>
      </c>
      <c r="L844" s="67" t="s">
        <v>1818</v>
      </c>
    </row>
    <row r="845" spans="1:12" ht="12.75">
      <c r="A845" s="162">
        <v>151</v>
      </c>
      <c r="B845" s="168" t="s">
        <v>2086</v>
      </c>
      <c r="C845" s="169"/>
      <c r="D845" s="170"/>
      <c r="E845" s="244" t="s">
        <v>1116</v>
      </c>
      <c r="F845" s="171" t="s">
        <v>674</v>
      </c>
      <c r="G845" s="172" t="s">
        <v>1223</v>
      </c>
      <c r="H845" s="173">
        <v>2</v>
      </c>
      <c r="I845" s="115"/>
      <c r="J845" s="79">
        <f t="shared" si="26"/>
        <v>0</v>
      </c>
      <c r="K845" s="69" t="str">
        <f t="shared" si="27"/>
        <v>C</v>
      </c>
      <c r="L845" s="67" t="s">
        <v>1818</v>
      </c>
    </row>
    <row r="846" spans="1:12" ht="22.5">
      <c r="A846" s="162"/>
      <c r="B846" s="168" t="s">
        <v>675</v>
      </c>
      <c r="C846" s="169"/>
      <c r="D846" s="170"/>
      <c r="E846" s="244"/>
      <c r="F846" s="171" t="s">
        <v>676</v>
      </c>
      <c r="G846" s="172"/>
      <c r="H846" s="173"/>
      <c r="I846" s="115"/>
      <c r="J846" s="79">
        <f t="shared" si="26"/>
      </c>
      <c r="K846" s="69">
        <f t="shared" si="27"/>
      </c>
      <c r="L846" s="67" t="s">
        <v>1816</v>
      </c>
    </row>
    <row r="847" spans="1:12" ht="12.75">
      <c r="A847" s="162">
        <v>152</v>
      </c>
      <c r="B847" s="168" t="s">
        <v>2063</v>
      </c>
      <c r="C847" s="169"/>
      <c r="D847" s="170"/>
      <c r="E847" s="244" t="s">
        <v>1116</v>
      </c>
      <c r="F847" s="171" t="s">
        <v>677</v>
      </c>
      <c r="G847" s="172" t="s">
        <v>1223</v>
      </c>
      <c r="H847" s="173">
        <v>1</v>
      </c>
      <c r="I847" s="115"/>
      <c r="J847" s="79">
        <f t="shared" si="26"/>
        <v>0</v>
      </c>
      <c r="K847" s="69" t="str">
        <f t="shared" si="27"/>
        <v>C</v>
      </c>
      <c r="L847" s="67" t="s">
        <v>1818</v>
      </c>
    </row>
    <row r="848" spans="1:12" ht="12.75">
      <c r="A848" s="162">
        <v>153</v>
      </c>
      <c r="B848" s="168" t="s">
        <v>2068</v>
      </c>
      <c r="C848" s="169"/>
      <c r="D848" s="170"/>
      <c r="E848" s="244" t="s">
        <v>1116</v>
      </c>
      <c r="F848" s="171" t="s">
        <v>678</v>
      </c>
      <c r="G848" s="172" t="s">
        <v>1223</v>
      </c>
      <c r="H848" s="173">
        <v>1</v>
      </c>
      <c r="I848" s="115"/>
      <c r="J848" s="79">
        <f t="shared" si="26"/>
        <v>0</v>
      </c>
      <c r="K848" s="69" t="str">
        <f t="shared" si="27"/>
        <v>C</v>
      </c>
      <c r="L848" s="67" t="s">
        <v>1818</v>
      </c>
    </row>
    <row r="849" spans="1:12" ht="22.5">
      <c r="A849" s="162"/>
      <c r="B849" s="168" t="s">
        <v>679</v>
      </c>
      <c r="C849" s="169"/>
      <c r="D849" s="170"/>
      <c r="E849" s="244"/>
      <c r="F849" s="171" t="s">
        <v>680</v>
      </c>
      <c r="G849" s="172"/>
      <c r="H849" s="173"/>
      <c r="I849" s="115"/>
      <c r="J849" s="79">
        <f t="shared" si="26"/>
      </c>
      <c r="K849" s="69">
        <f t="shared" si="27"/>
      </c>
      <c r="L849" s="67" t="s">
        <v>1816</v>
      </c>
    </row>
    <row r="850" spans="1:12" ht="12.75">
      <c r="A850" s="162">
        <v>154</v>
      </c>
      <c r="B850" s="168" t="s">
        <v>2063</v>
      </c>
      <c r="C850" s="169"/>
      <c r="D850" s="170"/>
      <c r="E850" s="244" t="s">
        <v>1116</v>
      </c>
      <c r="F850" s="171" t="s">
        <v>681</v>
      </c>
      <c r="G850" s="172" t="s">
        <v>1223</v>
      </c>
      <c r="H850" s="173">
        <v>1</v>
      </c>
      <c r="I850" s="115"/>
      <c r="J850" s="79">
        <f t="shared" si="26"/>
        <v>0</v>
      </c>
      <c r="K850" s="69" t="str">
        <f t="shared" si="27"/>
        <v>C</v>
      </c>
      <c r="L850" s="67" t="s">
        <v>1818</v>
      </c>
    </row>
    <row r="851" spans="1:12" ht="22.5">
      <c r="A851" s="162"/>
      <c r="B851" s="168" t="s">
        <v>682</v>
      </c>
      <c r="C851" s="169"/>
      <c r="D851" s="170"/>
      <c r="E851" s="244"/>
      <c r="F851" s="171" t="s">
        <v>683</v>
      </c>
      <c r="G851" s="172"/>
      <c r="H851" s="173"/>
      <c r="I851" s="115"/>
      <c r="J851" s="79">
        <f t="shared" si="26"/>
      </c>
      <c r="K851" s="69">
        <f t="shared" si="27"/>
      </c>
      <c r="L851" s="67" t="s">
        <v>1816</v>
      </c>
    </row>
    <row r="852" spans="1:12" ht="12.75">
      <c r="A852" s="162">
        <v>155</v>
      </c>
      <c r="B852" s="168" t="s">
        <v>2063</v>
      </c>
      <c r="C852" s="169"/>
      <c r="D852" s="170"/>
      <c r="E852" s="244" t="s">
        <v>1116</v>
      </c>
      <c r="F852" s="171" t="s">
        <v>684</v>
      </c>
      <c r="G852" s="172" t="s">
        <v>1275</v>
      </c>
      <c r="H852" s="173">
        <v>17</v>
      </c>
      <c r="I852" s="115"/>
      <c r="J852" s="79">
        <f t="shared" si="26"/>
        <v>0</v>
      </c>
      <c r="K852" s="69" t="str">
        <f t="shared" si="27"/>
        <v>C</v>
      </c>
      <c r="L852" s="67" t="s">
        <v>1818</v>
      </c>
    </row>
    <row r="853" spans="1:12" ht="22.5">
      <c r="A853" s="162"/>
      <c r="B853" s="168" t="s">
        <v>685</v>
      </c>
      <c r="C853" s="169"/>
      <c r="D853" s="170"/>
      <c r="E853" s="244"/>
      <c r="F853" s="171" t="s">
        <v>686</v>
      </c>
      <c r="G853" s="172"/>
      <c r="H853" s="173"/>
      <c r="I853" s="115"/>
      <c r="J853" s="79">
        <f t="shared" si="26"/>
      </c>
      <c r="K853" s="69">
        <f t="shared" si="27"/>
      </c>
      <c r="L853" s="67" t="s">
        <v>1816</v>
      </c>
    </row>
    <row r="854" spans="1:12" ht="12.75">
      <c r="A854" s="162">
        <v>156</v>
      </c>
      <c r="B854" s="168" t="s">
        <v>2063</v>
      </c>
      <c r="C854" s="169"/>
      <c r="D854" s="170"/>
      <c r="E854" s="244" t="s">
        <v>1116</v>
      </c>
      <c r="F854" s="171" t="s">
        <v>687</v>
      </c>
      <c r="G854" s="172" t="s">
        <v>1223</v>
      </c>
      <c r="H854" s="173">
        <v>2</v>
      </c>
      <c r="I854" s="115"/>
      <c r="J854" s="79">
        <f t="shared" si="26"/>
        <v>0</v>
      </c>
      <c r="K854" s="69" t="str">
        <f t="shared" si="27"/>
        <v>C</v>
      </c>
      <c r="L854" s="67" t="s">
        <v>1818</v>
      </c>
    </row>
    <row r="855" spans="1:12" ht="22.5">
      <c r="A855" s="162"/>
      <c r="B855" s="168" t="s">
        <v>688</v>
      </c>
      <c r="C855" s="169"/>
      <c r="D855" s="170"/>
      <c r="E855" s="244"/>
      <c r="F855" s="171" t="s">
        <v>689</v>
      </c>
      <c r="G855" s="172"/>
      <c r="H855" s="173"/>
      <c r="I855" s="115"/>
      <c r="J855" s="79">
        <f t="shared" si="26"/>
      </c>
      <c r="K855" s="69">
        <f t="shared" si="27"/>
      </c>
      <c r="L855" s="67" t="s">
        <v>1816</v>
      </c>
    </row>
    <row r="856" spans="1:12" ht="12.75">
      <c r="A856" s="162">
        <v>157</v>
      </c>
      <c r="B856" s="168" t="s">
        <v>2063</v>
      </c>
      <c r="C856" s="169"/>
      <c r="D856" s="170"/>
      <c r="E856" s="244" t="s">
        <v>1116</v>
      </c>
      <c r="F856" s="171" t="s">
        <v>690</v>
      </c>
      <c r="G856" s="172" t="s">
        <v>1223</v>
      </c>
      <c r="H856" s="173">
        <v>2</v>
      </c>
      <c r="I856" s="115"/>
      <c r="J856" s="79">
        <f t="shared" si="26"/>
        <v>0</v>
      </c>
      <c r="K856" s="69" t="str">
        <f t="shared" si="27"/>
        <v>C</v>
      </c>
      <c r="L856" s="67" t="s">
        <v>1818</v>
      </c>
    </row>
    <row r="857" spans="1:12" ht="22.5">
      <c r="A857" s="162"/>
      <c r="B857" s="168" t="s">
        <v>691</v>
      </c>
      <c r="C857" s="169"/>
      <c r="D857" s="170"/>
      <c r="E857" s="244"/>
      <c r="F857" s="171" t="s">
        <v>689</v>
      </c>
      <c r="G857" s="172"/>
      <c r="H857" s="173"/>
      <c r="I857" s="115"/>
      <c r="J857" s="79">
        <f t="shared" si="26"/>
      </c>
      <c r="K857" s="69">
        <f t="shared" si="27"/>
      </c>
      <c r="L857" s="67" t="s">
        <v>1816</v>
      </c>
    </row>
    <row r="858" spans="1:12" ht="12.75">
      <c r="A858" s="162">
        <v>158</v>
      </c>
      <c r="B858" s="168" t="s">
        <v>2063</v>
      </c>
      <c r="C858" s="169"/>
      <c r="D858" s="170"/>
      <c r="E858" s="244" t="s">
        <v>1116</v>
      </c>
      <c r="F858" s="171" t="s">
        <v>692</v>
      </c>
      <c r="G858" s="172" t="s">
        <v>1223</v>
      </c>
      <c r="H858" s="173">
        <v>1</v>
      </c>
      <c r="I858" s="115"/>
      <c r="J858" s="79">
        <f t="shared" si="26"/>
        <v>0</v>
      </c>
      <c r="K858" s="69" t="str">
        <f t="shared" si="27"/>
        <v>C</v>
      </c>
      <c r="L858" s="67" t="s">
        <v>1818</v>
      </c>
    </row>
    <row r="859" spans="1:12" ht="33.75">
      <c r="A859" s="162"/>
      <c r="B859" s="168" t="s">
        <v>693</v>
      </c>
      <c r="C859" s="169"/>
      <c r="D859" s="170"/>
      <c r="E859" s="244"/>
      <c r="F859" s="171" t="s">
        <v>694</v>
      </c>
      <c r="G859" s="172"/>
      <c r="H859" s="173"/>
      <c r="I859" s="115"/>
      <c r="J859" s="79">
        <f t="shared" si="26"/>
      </c>
      <c r="K859" s="69">
        <f t="shared" si="27"/>
      </c>
      <c r="L859" s="67" t="s">
        <v>1816</v>
      </c>
    </row>
    <row r="860" spans="1:12" ht="12.75">
      <c r="A860" s="162">
        <v>159</v>
      </c>
      <c r="B860" s="168" t="s">
        <v>2063</v>
      </c>
      <c r="C860" s="169"/>
      <c r="D860" s="170"/>
      <c r="E860" s="244" t="s">
        <v>1116</v>
      </c>
      <c r="F860" s="171" t="s">
        <v>2183</v>
      </c>
      <c r="G860" s="172" t="s">
        <v>588</v>
      </c>
      <c r="H860" s="173">
        <v>1</v>
      </c>
      <c r="I860" s="115"/>
      <c r="J860" s="79">
        <f t="shared" si="26"/>
        <v>0</v>
      </c>
      <c r="K860" s="69" t="str">
        <f t="shared" si="27"/>
        <v>C</v>
      </c>
      <c r="L860" s="67" t="s">
        <v>1818</v>
      </c>
    </row>
    <row r="861" spans="1:12" ht="22.5">
      <c r="A861" s="162"/>
      <c r="B861" s="168" t="s">
        <v>695</v>
      </c>
      <c r="C861" s="169"/>
      <c r="D861" s="170"/>
      <c r="E861" s="244"/>
      <c r="F861" s="171" t="s">
        <v>696</v>
      </c>
      <c r="G861" s="172"/>
      <c r="H861" s="173"/>
      <c r="I861" s="115"/>
      <c r="J861" s="79">
        <f t="shared" si="26"/>
      </c>
      <c r="K861" s="69">
        <f t="shared" si="27"/>
      </c>
      <c r="L861" s="67" t="s">
        <v>1816</v>
      </c>
    </row>
    <row r="862" spans="1:12" ht="12.75">
      <c r="A862" s="162">
        <v>160</v>
      </c>
      <c r="B862" s="168" t="s">
        <v>2063</v>
      </c>
      <c r="C862" s="169"/>
      <c r="D862" s="170"/>
      <c r="E862" s="244" t="s">
        <v>1116</v>
      </c>
      <c r="F862" s="171" t="s">
        <v>697</v>
      </c>
      <c r="G862" s="172" t="s">
        <v>1223</v>
      </c>
      <c r="H862" s="173">
        <v>4</v>
      </c>
      <c r="I862" s="115"/>
      <c r="J862" s="79">
        <f t="shared" si="26"/>
        <v>0</v>
      </c>
      <c r="K862" s="69" t="str">
        <f t="shared" si="27"/>
        <v>C</v>
      </c>
      <c r="L862" s="67" t="s">
        <v>1818</v>
      </c>
    </row>
    <row r="863" spans="1:12" ht="12.75">
      <c r="A863" s="162">
        <v>161</v>
      </c>
      <c r="B863" s="168" t="s">
        <v>2068</v>
      </c>
      <c r="C863" s="169"/>
      <c r="D863" s="170"/>
      <c r="E863" s="244" t="s">
        <v>1116</v>
      </c>
      <c r="F863" s="171" t="s">
        <v>698</v>
      </c>
      <c r="G863" s="172" t="s">
        <v>1223</v>
      </c>
      <c r="H863" s="173">
        <v>2</v>
      </c>
      <c r="I863" s="115"/>
      <c r="J863" s="79">
        <f t="shared" si="26"/>
        <v>0</v>
      </c>
      <c r="K863" s="69" t="str">
        <f t="shared" si="27"/>
        <v>C</v>
      </c>
      <c r="L863" s="67" t="s">
        <v>1818</v>
      </c>
    </row>
    <row r="864" spans="1:12" ht="12.75">
      <c r="A864" s="162">
        <v>162</v>
      </c>
      <c r="B864" s="168" t="s">
        <v>2070</v>
      </c>
      <c r="C864" s="169"/>
      <c r="D864" s="170"/>
      <c r="E864" s="244" t="s">
        <v>1116</v>
      </c>
      <c r="F864" s="171" t="s">
        <v>699</v>
      </c>
      <c r="G864" s="172" t="s">
        <v>1223</v>
      </c>
      <c r="H864" s="173">
        <v>6</v>
      </c>
      <c r="I864" s="115"/>
      <c r="J864" s="79">
        <f t="shared" si="26"/>
        <v>0</v>
      </c>
      <c r="K864" s="69" t="str">
        <f t="shared" si="27"/>
        <v>C</v>
      </c>
      <c r="L864" s="67" t="s">
        <v>1818</v>
      </c>
    </row>
    <row r="865" spans="1:12" ht="45">
      <c r="A865" s="162"/>
      <c r="B865" s="168" t="s">
        <v>700</v>
      </c>
      <c r="C865" s="169"/>
      <c r="D865" s="170"/>
      <c r="E865" s="244"/>
      <c r="F865" s="171" t="s">
        <v>701</v>
      </c>
      <c r="G865" s="172"/>
      <c r="H865" s="173"/>
      <c r="I865" s="115"/>
      <c r="J865" s="79">
        <f t="shared" si="26"/>
      </c>
      <c r="K865" s="69">
        <f t="shared" si="27"/>
      </c>
      <c r="L865" s="67" t="s">
        <v>1816</v>
      </c>
    </row>
    <row r="866" spans="1:12" ht="12.75">
      <c r="A866" s="162">
        <v>163</v>
      </c>
      <c r="B866" s="168" t="s">
        <v>702</v>
      </c>
      <c r="C866" s="169"/>
      <c r="D866" s="170"/>
      <c r="E866" s="244" t="s">
        <v>1116</v>
      </c>
      <c r="F866" s="171" t="s">
        <v>2183</v>
      </c>
      <c r="G866" s="172" t="s">
        <v>1223</v>
      </c>
      <c r="H866" s="173">
        <v>1</v>
      </c>
      <c r="I866" s="115"/>
      <c r="J866" s="79">
        <f t="shared" si="26"/>
        <v>0</v>
      </c>
      <c r="K866" s="69" t="str">
        <f t="shared" si="27"/>
        <v>C</v>
      </c>
      <c r="L866" s="67" t="s">
        <v>1818</v>
      </c>
    </row>
    <row r="867" spans="1:12" ht="22.5">
      <c r="A867" s="162"/>
      <c r="B867" s="168" t="s">
        <v>703</v>
      </c>
      <c r="C867" s="169"/>
      <c r="D867" s="170"/>
      <c r="E867" s="244"/>
      <c r="F867" s="171" t="s">
        <v>704</v>
      </c>
      <c r="G867" s="172"/>
      <c r="H867" s="173"/>
      <c r="I867" s="115"/>
      <c r="J867" s="79">
        <f t="shared" si="26"/>
      </c>
      <c r="K867" s="69">
        <f t="shared" si="27"/>
      </c>
      <c r="L867" s="67" t="s">
        <v>1816</v>
      </c>
    </row>
    <row r="868" spans="1:12" ht="12.75">
      <c r="A868" s="162">
        <v>164</v>
      </c>
      <c r="B868" s="168" t="s">
        <v>2063</v>
      </c>
      <c r="C868" s="169"/>
      <c r="D868" s="170"/>
      <c r="E868" s="244" t="s">
        <v>1116</v>
      </c>
      <c r="F868" s="171" t="s">
        <v>2183</v>
      </c>
      <c r="G868" s="172" t="s">
        <v>1223</v>
      </c>
      <c r="H868" s="173">
        <v>1</v>
      </c>
      <c r="I868" s="115"/>
      <c r="J868" s="79">
        <f t="shared" si="26"/>
        <v>0</v>
      </c>
      <c r="K868" s="69" t="str">
        <f t="shared" si="27"/>
        <v>C</v>
      </c>
      <c r="L868" s="67" t="s">
        <v>1818</v>
      </c>
    </row>
    <row r="869" spans="1:12" ht="12.75">
      <c r="A869" s="162"/>
      <c r="B869" s="168" t="s">
        <v>705</v>
      </c>
      <c r="C869" s="169"/>
      <c r="D869" s="170"/>
      <c r="E869" s="244"/>
      <c r="F869" s="171" t="s">
        <v>706</v>
      </c>
      <c r="G869" s="172"/>
      <c r="H869" s="173"/>
      <c r="I869" s="115"/>
      <c r="J869" s="79">
        <f t="shared" si="26"/>
      </c>
      <c r="K869" s="69">
        <f t="shared" si="27"/>
      </c>
      <c r="L869" s="67" t="s">
        <v>1816</v>
      </c>
    </row>
    <row r="870" spans="1:12" ht="12.75">
      <c r="A870" s="162">
        <v>165</v>
      </c>
      <c r="B870" s="168" t="s">
        <v>2063</v>
      </c>
      <c r="C870" s="169"/>
      <c r="D870" s="170"/>
      <c r="E870" s="244" t="s">
        <v>1116</v>
      </c>
      <c r="F870" s="171" t="s">
        <v>2183</v>
      </c>
      <c r="G870" s="172" t="s">
        <v>1223</v>
      </c>
      <c r="H870" s="173">
        <v>1</v>
      </c>
      <c r="I870" s="115"/>
      <c r="J870" s="79">
        <f t="shared" si="26"/>
        <v>0</v>
      </c>
      <c r="K870" s="69" t="str">
        <f t="shared" si="27"/>
        <v>C</v>
      </c>
      <c r="L870" s="67" t="s">
        <v>1818</v>
      </c>
    </row>
    <row r="871" spans="1:12" ht="22.5">
      <c r="A871" s="162"/>
      <c r="B871" s="168" t="s">
        <v>707</v>
      </c>
      <c r="C871" s="169"/>
      <c r="D871" s="170"/>
      <c r="E871" s="244"/>
      <c r="F871" s="171" t="s">
        <v>708</v>
      </c>
      <c r="G871" s="172"/>
      <c r="H871" s="173"/>
      <c r="I871" s="115"/>
      <c r="J871" s="79">
        <f t="shared" si="26"/>
      </c>
      <c r="K871" s="69">
        <f t="shared" si="27"/>
      </c>
      <c r="L871" s="67" t="s">
        <v>1816</v>
      </c>
    </row>
    <row r="872" spans="1:12" ht="12.75">
      <c r="A872" s="162">
        <v>166</v>
      </c>
      <c r="B872" s="168" t="s">
        <v>2063</v>
      </c>
      <c r="C872" s="169"/>
      <c r="D872" s="170"/>
      <c r="E872" s="244" t="s">
        <v>1116</v>
      </c>
      <c r="F872" s="171" t="s">
        <v>2183</v>
      </c>
      <c r="G872" s="172" t="s">
        <v>588</v>
      </c>
      <c r="H872" s="173">
        <v>1</v>
      </c>
      <c r="I872" s="115"/>
      <c r="J872" s="79">
        <f t="shared" si="26"/>
        <v>0</v>
      </c>
      <c r="K872" s="69" t="str">
        <f t="shared" si="27"/>
        <v>C</v>
      </c>
      <c r="L872" s="67" t="s">
        <v>1818</v>
      </c>
    </row>
    <row r="873" spans="1:12" ht="12.75">
      <c r="A873" s="137"/>
      <c r="B873" s="220"/>
      <c r="C873" s="220"/>
      <c r="D873" s="221"/>
      <c r="E873" s="215"/>
      <c r="F873" s="158" t="s">
        <v>1811</v>
      </c>
      <c r="G873" s="159"/>
      <c r="H873" s="160"/>
      <c r="I873" s="191"/>
      <c r="J873" s="80">
        <f>SUM(J629:J872)</f>
        <v>0</v>
      </c>
      <c r="K873" s="76">
        <f t="shared" si="27"/>
      </c>
      <c r="L873" s="67" t="s">
        <v>1818</v>
      </c>
    </row>
    <row r="874" spans="1:12" ht="12.75">
      <c r="A874" s="245"/>
      <c r="B874" s="246"/>
      <c r="C874" s="246"/>
      <c r="D874" s="246"/>
      <c r="E874" s="246"/>
      <c r="F874" s="247"/>
      <c r="G874" s="248"/>
      <c r="H874" s="249"/>
      <c r="I874" s="115"/>
      <c r="J874" s="79">
        <f t="shared" si="26"/>
      </c>
      <c r="K874" s="69">
        <f t="shared" si="27"/>
      </c>
      <c r="L874" s="67" t="s">
        <v>1816</v>
      </c>
    </row>
    <row r="875" spans="1:12" ht="12.75">
      <c r="A875" s="250"/>
      <c r="B875" s="251"/>
      <c r="C875" s="251"/>
      <c r="D875" s="251"/>
      <c r="E875" s="251"/>
      <c r="F875" s="252"/>
      <c r="G875" s="253"/>
      <c r="H875" s="254"/>
      <c r="I875" s="115"/>
      <c r="J875" s="79">
        <f t="shared" si="26"/>
      </c>
      <c r="K875" s="69">
        <f t="shared" si="27"/>
      </c>
      <c r="L875" s="67" t="s">
        <v>1816</v>
      </c>
    </row>
    <row r="876" spans="1:12" ht="12.75">
      <c r="A876" s="121"/>
      <c r="B876" s="255">
        <v>13</v>
      </c>
      <c r="C876" s="256"/>
      <c r="D876" s="241"/>
      <c r="E876" s="241"/>
      <c r="F876" s="257" t="s">
        <v>709</v>
      </c>
      <c r="G876" s="166"/>
      <c r="H876" s="167"/>
      <c r="I876" s="193"/>
      <c r="J876" s="81">
        <f t="shared" si="26"/>
      </c>
      <c r="K876" s="76">
        <f t="shared" si="27"/>
      </c>
      <c r="L876" s="67" t="s">
        <v>1816</v>
      </c>
    </row>
    <row r="877" spans="1:12" ht="22.5">
      <c r="A877" s="162"/>
      <c r="B877" s="168" t="s">
        <v>710</v>
      </c>
      <c r="C877" s="169"/>
      <c r="D877" s="170"/>
      <c r="E877" s="244"/>
      <c r="F877" s="171" t="s">
        <v>711</v>
      </c>
      <c r="G877" s="172"/>
      <c r="H877" s="173"/>
      <c r="I877" s="186"/>
      <c r="J877" s="79">
        <f t="shared" si="26"/>
      </c>
      <c r="K877" s="69">
        <f t="shared" si="27"/>
      </c>
      <c r="L877" s="67" t="s">
        <v>1816</v>
      </c>
    </row>
    <row r="878" spans="1:12" ht="12.75">
      <c r="A878" s="162">
        <v>167</v>
      </c>
      <c r="B878" s="168" t="s">
        <v>2063</v>
      </c>
      <c r="C878" s="169"/>
      <c r="D878" s="170"/>
      <c r="E878" s="244" t="s">
        <v>1116</v>
      </c>
      <c r="F878" s="171" t="s">
        <v>712</v>
      </c>
      <c r="G878" s="172" t="s">
        <v>1223</v>
      </c>
      <c r="H878" s="173">
        <v>5</v>
      </c>
      <c r="I878" s="115"/>
      <c r="J878" s="79">
        <f t="shared" si="26"/>
        <v>0</v>
      </c>
      <c r="K878" s="69" t="str">
        <f t="shared" si="27"/>
        <v>C</v>
      </c>
      <c r="L878" s="67" t="s">
        <v>1821</v>
      </c>
    </row>
    <row r="879" spans="1:12" ht="12.75">
      <c r="A879" s="162">
        <v>168</v>
      </c>
      <c r="B879" s="168" t="s">
        <v>2068</v>
      </c>
      <c r="C879" s="169"/>
      <c r="D879" s="170"/>
      <c r="E879" s="244" t="s">
        <v>1116</v>
      </c>
      <c r="F879" s="171" t="s">
        <v>713</v>
      </c>
      <c r="G879" s="172" t="s">
        <v>1223</v>
      </c>
      <c r="H879" s="173">
        <v>56</v>
      </c>
      <c r="I879" s="115"/>
      <c r="J879" s="79">
        <f t="shared" si="26"/>
        <v>0</v>
      </c>
      <c r="K879" s="69" t="str">
        <f t="shared" si="27"/>
        <v>C</v>
      </c>
      <c r="L879" s="67" t="s">
        <v>1821</v>
      </c>
    </row>
    <row r="880" spans="1:12" ht="12.75">
      <c r="A880" s="162">
        <v>169</v>
      </c>
      <c r="B880" s="168" t="s">
        <v>2070</v>
      </c>
      <c r="C880" s="169"/>
      <c r="D880" s="170"/>
      <c r="E880" s="244" t="s">
        <v>1116</v>
      </c>
      <c r="F880" s="171" t="s">
        <v>714</v>
      </c>
      <c r="G880" s="172" t="s">
        <v>1223</v>
      </c>
      <c r="H880" s="173">
        <v>32</v>
      </c>
      <c r="I880" s="115"/>
      <c r="J880" s="79">
        <f t="shared" si="26"/>
        <v>0</v>
      </c>
      <c r="K880" s="69" t="str">
        <f t="shared" si="27"/>
        <v>C</v>
      </c>
      <c r="L880" s="67" t="s">
        <v>1821</v>
      </c>
    </row>
    <row r="881" spans="1:12" ht="22.5">
      <c r="A881" s="162"/>
      <c r="B881" s="168" t="s">
        <v>715</v>
      </c>
      <c r="C881" s="169"/>
      <c r="D881" s="170"/>
      <c r="E881" s="244"/>
      <c r="F881" s="171" t="s">
        <v>716</v>
      </c>
      <c r="G881" s="172"/>
      <c r="H881" s="173"/>
      <c r="I881" s="115"/>
      <c r="J881" s="79">
        <f t="shared" si="26"/>
      </c>
      <c r="K881" s="69">
        <f t="shared" si="27"/>
      </c>
      <c r="L881" s="67" t="s">
        <v>1816</v>
      </c>
    </row>
    <row r="882" spans="1:12" ht="12.75">
      <c r="A882" s="162">
        <v>170</v>
      </c>
      <c r="B882" s="168" t="s">
        <v>2063</v>
      </c>
      <c r="C882" s="169"/>
      <c r="D882" s="170"/>
      <c r="E882" s="244" t="s">
        <v>1116</v>
      </c>
      <c r="F882" s="171" t="s">
        <v>713</v>
      </c>
      <c r="G882" s="172" t="s">
        <v>1223</v>
      </c>
      <c r="H882" s="173">
        <v>2</v>
      </c>
      <c r="I882" s="115"/>
      <c r="J882" s="79">
        <f t="shared" si="26"/>
        <v>0</v>
      </c>
      <c r="K882" s="69" t="str">
        <f t="shared" si="27"/>
        <v>C</v>
      </c>
      <c r="L882" s="67" t="s">
        <v>1821</v>
      </c>
    </row>
    <row r="883" spans="1:12" ht="12.75">
      <c r="A883" s="162">
        <v>171</v>
      </c>
      <c r="B883" s="168" t="s">
        <v>2068</v>
      </c>
      <c r="C883" s="169"/>
      <c r="D883" s="170"/>
      <c r="E883" s="244" t="s">
        <v>1116</v>
      </c>
      <c r="F883" s="171" t="s">
        <v>714</v>
      </c>
      <c r="G883" s="172" t="s">
        <v>1223</v>
      </c>
      <c r="H883" s="173">
        <v>6</v>
      </c>
      <c r="I883" s="115"/>
      <c r="J883" s="79">
        <f t="shared" si="26"/>
        <v>0</v>
      </c>
      <c r="K883" s="69" t="str">
        <f t="shared" si="27"/>
        <v>C</v>
      </c>
      <c r="L883" s="67" t="s">
        <v>1821</v>
      </c>
    </row>
    <row r="884" spans="1:12" ht="33.75">
      <c r="A884" s="162"/>
      <c r="B884" s="168" t="s">
        <v>717</v>
      </c>
      <c r="C884" s="169"/>
      <c r="D884" s="170"/>
      <c r="E884" s="244"/>
      <c r="F884" s="171" t="s">
        <v>718</v>
      </c>
      <c r="G884" s="172"/>
      <c r="H884" s="173"/>
      <c r="I884" s="115"/>
      <c r="J884" s="79">
        <f t="shared" si="26"/>
      </c>
      <c r="K884" s="69">
        <f t="shared" si="27"/>
      </c>
      <c r="L884" s="67" t="s">
        <v>1816</v>
      </c>
    </row>
    <row r="885" spans="1:12" ht="12.75">
      <c r="A885" s="162">
        <v>172</v>
      </c>
      <c r="B885" s="168" t="s">
        <v>2063</v>
      </c>
      <c r="C885" s="169"/>
      <c r="D885" s="170"/>
      <c r="E885" s="244" t="s">
        <v>1116</v>
      </c>
      <c r="F885" s="171" t="s">
        <v>719</v>
      </c>
      <c r="G885" s="172" t="s">
        <v>1223</v>
      </c>
      <c r="H885" s="173">
        <v>1</v>
      </c>
      <c r="I885" s="115"/>
      <c r="J885" s="79">
        <f t="shared" si="26"/>
        <v>0</v>
      </c>
      <c r="K885" s="69" t="str">
        <f t="shared" si="27"/>
        <v>C</v>
      </c>
      <c r="L885" s="67" t="s">
        <v>1821</v>
      </c>
    </row>
    <row r="886" spans="1:12" ht="33.75">
      <c r="A886" s="162"/>
      <c r="B886" s="168" t="s">
        <v>720</v>
      </c>
      <c r="C886" s="169"/>
      <c r="D886" s="170"/>
      <c r="E886" s="244"/>
      <c r="F886" s="171" t="s">
        <v>721</v>
      </c>
      <c r="G886" s="172"/>
      <c r="H886" s="173"/>
      <c r="I886" s="115"/>
      <c r="J886" s="79">
        <f t="shared" si="26"/>
      </c>
      <c r="K886" s="69">
        <f t="shared" si="27"/>
      </c>
      <c r="L886" s="67" t="s">
        <v>1816</v>
      </c>
    </row>
    <row r="887" spans="1:12" ht="12.75">
      <c r="A887" s="162">
        <v>173</v>
      </c>
      <c r="B887" s="168" t="s">
        <v>2100</v>
      </c>
      <c r="C887" s="169"/>
      <c r="D887" s="170"/>
      <c r="E887" s="244"/>
      <c r="F887" s="171" t="s">
        <v>2127</v>
      </c>
      <c r="G887" s="172" t="s">
        <v>1223</v>
      </c>
      <c r="H887" s="173">
        <v>1</v>
      </c>
      <c r="I887" s="115"/>
      <c r="J887" s="79">
        <f t="shared" si="26"/>
        <v>0</v>
      </c>
      <c r="K887" s="69" t="str">
        <f t="shared" si="27"/>
        <v>C</v>
      </c>
      <c r="L887" s="67" t="s">
        <v>1821</v>
      </c>
    </row>
    <row r="888" spans="1:12" ht="12.75">
      <c r="A888" s="162">
        <v>174</v>
      </c>
      <c r="B888" s="168" t="s">
        <v>2152</v>
      </c>
      <c r="C888" s="169"/>
      <c r="D888" s="170"/>
      <c r="E888" s="244"/>
      <c r="F888" s="171" t="s">
        <v>2092</v>
      </c>
      <c r="G888" s="172" t="s">
        <v>1223</v>
      </c>
      <c r="H888" s="173">
        <v>2</v>
      </c>
      <c r="I888" s="115"/>
      <c r="J888" s="79">
        <f t="shared" si="26"/>
        <v>0</v>
      </c>
      <c r="K888" s="69" t="str">
        <f t="shared" si="27"/>
        <v>C</v>
      </c>
      <c r="L888" s="67" t="s">
        <v>1821</v>
      </c>
    </row>
    <row r="889" spans="1:12" ht="12.75">
      <c r="A889" s="162">
        <v>175</v>
      </c>
      <c r="B889" s="168" t="s">
        <v>2138</v>
      </c>
      <c r="C889" s="169"/>
      <c r="D889" s="170"/>
      <c r="E889" s="244"/>
      <c r="F889" s="171" t="s">
        <v>2093</v>
      </c>
      <c r="G889" s="172" t="s">
        <v>1223</v>
      </c>
      <c r="H889" s="173">
        <v>7</v>
      </c>
      <c r="I889" s="115"/>
      <c r="J889" s="79">
        <f t="shared" si="26"/>
        <v>0</v>
      </c>
      <c r="K889" s="69" t="str">
        <f t="shared" si="27"/>
        <v>C</v>
      </c>
      <c r="L889" s="67" t="s">
        <v>1821</v>
      </c>
    </row>
    <row r="890" spans="1:12" ht="12.75">
      <c r="A890" s="162">
        <v>176</v>
      </c>
      <c r="B890" s="168" t="s">
        <v>2110</v>
      </c>
      <c r="C890" s="169"/>
      <c r="D890" s="170"/>
      <c r="E890" s="244"/>
      <c r="F890" s="171" t="s">
        <v>2095</v>
      </c>
      <c r="G890" s="172" t="s">
        <v>1223</v>
      </c>
      <c r="H890" s="173">
        <v>9</v>
      </c>
      <c r="I890" s="115"/>
      <c r="J890" s="79">
        <f t="shared" si="26"/>
        <v>0</v>
      </c>
      <c r="K890" s="69" t="str">
        <f t="shared" si="27"/>
        <v>C</v>
      </c>
      <c r="L890" s="67" t="s">
        <v>1821</v>
      </c>
    </row>
    <row r="891" spans="1:12" ht="33.75">
      <c r="A891" s="162"/>
      <c r="B891" s="168" t="s">
        <v>722</v>
      </c>
      <c r="C891" s="169"/>
      <c r="D891" s="170"/>
      <c r="E891" s="244"/>
      <c r="F891" s="171" t="s">
        <v>723</v>
      </c>
      <c r="G891" s="172"/>
      <c r="H891" s="173"/>
      <c r="I891" s="115"/>
      <c r="J891" s="79">
        <f t="shared" si="26"/>
      </c>
      <c r="K891" s="69">
        <f t="shared" si="27"/>
      </c>
      <c r="L891" s="67" t="s">
        <v>1816</v>
      </c>
    </row>
    <row r="892" spans="1:12" ht="12.75">
      <c r="A892" s="162">
        <v>177</v>
      </c>
      <c r="B892" s="168" t="s">
        <v>2100</v>
      </c>
      <c r="C892" s="169"/>
      <c r="D892" s="170"/>
      <c r="E892" s="244"/>
      <c r="F892" s="171" t="s">
        <v>2127</v>
      </c>
      <c r="G892" s="172" t="s">
        <v>1223</v>
      </c>
      <c r="H892" s="173">
        <v>2</v>
      </c>
      <c r="I892" s="115"/>
      <c r="J892" s="79">
        <f t="shared" si="26"/>
        <v>0</v>
      </c>
      <c r="K892" s="69" t="str">
        <f t="shared" si="27"/>
        <v>C</v>
      </c>
      <c r="L892" s="67" t="s">
        <v>1821</v>
      </c>
    </row>
    <row r="893" spans="1:12" ht="12.75">
      <c r="A893" s="162">
        <v>178</v>
      </c>
      <c r="B893" s="168" t="s">
        <v>2152</v>
      </c>
      <c r="C893" s="169"/>
      <c r="D893" s="170"/>
      <c r="E893" s="244"/>
      <c r="F893" s="171" t="s">
        <v>2092</v>
      </c>
      <c r="G893" s="172" t="s">
        <v>1223</v>
      </c>
      <c r="H893" s="173">
        <v>1</v>
      </c>
      <c r="I893" s="115"/>
      <c r="J893" s="79">
        <f aca="true" t="shared" si="28" ref="J893:J957">+IF(AND(H893="",I893=""),"",ROUND(H893*I893,2))</f>
        <v>0</v>
      </c>
      <c r="K893" s="69" t="str">
        <f aca="true" t="shared" si="29" ref="K893:K957">IF(G893&lt;&gt;"","C","")</f>
        <v>C</v>
      </c>
      <c r="L893" s="67" t="s">
        <v>1821</v>
      </c>
    </row>
    <row r="894" spans="1:12" ht="12.75">
      <c r="A894" s="162">
        <v>179</v>
      </c>
      <c r="B894" s="168" t="s">
        <v>2114</v>
      </c>
      <c r="C894" s="169"/>
      <c r="D894" s="170"/>
      <c r="E894" s="244"/>
      <c r="F894" s="171" t="s">
        <v>724</v>
      </c>
      <c r="G894" s="172" t="s">
        <v>1223</v>
      </c>
      <c r="H894" s="173">
        <v>1</v>
      </c>
      <c r="I894" s="115"/>
      <c r="J894" s="79">
        <f t="shared" si="28"/>
        <v>0</v>
      </c>
      <c r="K894" s="69" t="str">
        <f t="shared" si="29"/>
        <v>C</v>
      </c>
      <c r="L894" s="67" t="s">
        <v>1821</v>
      </c>
    </row>
    <row r="895" spans="1:12" ht="12.75">
      <c r="A895" s="162">
        <v>180</v>
      </c>
      <c r="B895" s="168" t="s">
        <v>2109</v>
      </c>
      <c r="C895" s="169"/>
      <c r="D895" s="170"/>
      <c r="E895" s="244"/>
      <c r="F895" s="171" t="s">
        <v>2094</v>
      </c>
      <c r="G895" s="172" t="s">
        <v>1223</v>
      </c>
      <c r="H895" s="173">
        <v>2</v>
      </c>
      <c r="I895" s="115"/>
      <c r="J895" s="79">
        <f t="shared" si="28"/>
        <v>0</v>
      </c>
      <c r="K895" s="69" t="str">
        <f t="shared" si="29"/>
        <v>C</v>
      </c>
      <c r="L895" s="67" t="s">
        <v>1821</v>
      </c>
    </row>
    <row r="896" spans="1:12" ht="12.75">
      <c r="A896" s="162">
        <v>181</v>
      </c>
      <c r="B896" s="168" t="s">
        <v>2110</v>
      </c>
      <c r="C896" s="169"/>
      <c r="D896" s="170"/>
      <c r="E896" s="244"/>
      <c r="F896" s="171" t="s">
        <v>2095</v>
      </c>
      <c r="G896" s="172" t="s">
        <v>1223</v>
      </c>
      <c r="H896" s="173">
        <v>6</v>
      </c>
      <c r="I896" s="115"/>
      <c r="J896" s="79">
        <f t="shared" si="28"/>
        <v>0</v>
      </c>
      <c r="K896" s="69" t="str">
        <f t="shared" si="29"/>
        <v>C</v>
      </c>
      <c r="L896" s="67" t="s">
        <v>1821</v>
      </c>
    </row>
    <row r="897" spans="1:12" ht="33.75">
      <c r="A897" s="162"/>
      <c r="B897" s="168" t="s">
        <v>725</v>
      </c>
      <c r="C897" s="169"/>
      <c r="D897" s="170"/>
      <c r="E897" s="244"/>
      <c r="F897" s="171" t="s">
        <v>726</v>
      </c>
      <c r="G897" s="172"/>
      <c r="H897" s="173"/>
      <c r="I897" s="115"/>
      <c r="J897" s="79">
        <f t="shared" si="28"/>
      </c>
      <c r="K897" s="69">
        <f t="shared" si="29"/>
      </c>
      <c r="L897" s="67" t="s">
        <v>1816</v>
      </c>
    </row>
    <row r="898" spans="1:12" ht="12.75">
      <c r="A898" s="162">
        <v>182</v>
      </c>
      <c r="B898" s="168" t="s">
        <v>2063</v>
      </c>
      <c r="C898" s="169"/>
      <c r="D898" s="170"/>
      <c r="E898" s="244" t="s">
        <v>1116</v>
      </c>
      <c r="F898" s="171" t="s">
        <v>719</v>
      </c>
      <c r="G898" s="172" t="s">
        <v>1223</v>
      </c>
      <c r="H898" s="173">
        <v>27</v>
      </c>
      <c r="I898" s="115"/>
      <c r="J898" s="79">
        <f t="shared" si="28"/>
        <v>0</v>
      </c>
      <c r="K898" s="69" t="str">
        <f t="shared" si="29"/>
        <v>C</v>
      </c>
      <c r="L898" s="67" t="s">
        <v>1821</v>
      </c>
    </row>
    <row r="899" spans="1:12" ht="33.75">
      <c r="A899" s="162"/>
      <c r="B899" s="168" t="s">
        <v>727</v>
      </c>
      <c r="C899" s="169"/>
      <c r="D899" s="170"/>
      <c r="E899" s="244"/>
      <c r="F899" s="171" t="s">
        <v>728</v>
      </c>
      <c r="G899" s="172"/>
      <c r="H899" s="173"/>
      <c r="I899" s="115"/>
      <c r="J899" s="79">
        <f t="shared" si="28"/>
      </c>
      <c r="K899" s="69">
        <f t="shared" si="29"/>
      </c>
      <c r="L899" s="67" t="s">
        <v>1816</v>
      </c>
    </row>
    <row r="900" spans="1:12" ht="12.75">
      <c r="A900" s="162">
        <v>183</v>
      </c>
      <c r="B900" s="168" t="s">
        <v>2063</v>
      </c>
      <c r="C900" s="169"/>
      <c r="D900" s="170"/>
      <c r="E900" s="244" t="s">
        <v>1116</v>
      </c>
      <c r="F900" s="171" t="s">
        <v>719</v>
      </c>
      <c r="G900" s="172" t="s">
        <v>1223</v>
      </c>
      <c r="H900" s="173">
        <v>2</v>
      </c>
      <c r="I900" s="115"/>
      <c r="J900" s="79">
        <f t="shared" si="28"/>
        <v>0</v>
      </c>
      <c r="K900" s="69" t="str">
        <f t="shared" si="29"/>
        <v>C</v>
      </c>
      <c r="L900" s="67" t="s">
        <v>1821</v>
      </c>
    </row>
    <row r="901" spans="1:12" ht="33.75">
      <c r="A901" s="162"/>
      <c r="B901" s="168" t="s">
        <v>729</v>
      </c>
      <c r="C901" s="169"/>
      <c r="D901" s="170"/>
      <c r="E901" s="244"/>
      <c r="F901" s="171" t="s">
        <v>730</v>
      </c>
      <c r="G901" s="172"/>
      <c r="H901" s="173"/>
      <c r="I901" s="115"/>
      <c r="J901" s="79">
        <f t="shared" si="28"/>
      </c>
      <c r="K901" s="69">
        <f t="shared" si="29"/>
      </c>
      <c r="L901" s="67" t="s">
        <v>1816</v>
      </c>
    </row>
    <row r="902" spans="1:12" ht="12.75">
      <c r="A902" s="162">
        <v>184</v>
      </c>
      <c r="B902" s="168" t="s">
        <v>2063</v>
      </c>
      <c r="C902" s="169"/>
      <c r="D902" s="170"/>
      <c r="E902" s="244" t="s">
        <v>1116</v>
      </c>
      <c r="F902" s="171" t="s">
        <v>731</v>
      </c>
      <c r="G902" s="172" t="s">
        <v>1223</v>
      </c>
      <c r="H902" s="173">
        <v>17</v>
      </c>
      <c r="I902" s="115"/>
      <c r="J902" s="79">
        <f t="shared" si="28"/>
        <v>0</v>
      </c>
      <c r="K902" s="69" t="str">
        <f t="shared" si="29"/>
        <v>C</v>
      </c>
      <c r="L902" s="67" t="s">
        <v>1821</v>
      </c>
    </row>
    <row r="903" spans="1:12" ht="12.75">
      <c r="A903" s="162">
        <v>185</v>
      </c>
      <c r="B903" s="168" t="s">
        <v>2070</v>
      </c>
      <c r="C903" s="169"/>
      <c r="D903" s="170"/>
      <c r="E903" s="244" t="s">
        <v>1116</v>
      </c>
      <c r="F903" s="171" t="s">
        <v>732</v>
      </c>
      <c r="G903" s="172" t="s">
        <v>1223</v>
      </c>
      <c r="H903" s="173">
        <v>2</v>
      </c>
      <c r="I903" s="115"/>
      <c r="J903" s="79">
        <f t="shared" si="28"/>
        <v>0</v>
      </c>
      <c r="K903" s="69" t="str">
        <f t="shared" si="29"/>
        <v>C</v>
      </c>
      <c r="L903" s="67" t="s">
        <v>1821</v>
      </c>
    </row>
    <row r="904" spans="1:12" ht="33.75">
      <c r="A904" s="162"/>
      <c r="B904" s="168" t="s">
        <v>2235</v>
      </c>
      <c r="C904" s="169"/>
      <c r="D904" s="170"/>
      <c r="E904" s="244"/>
      <c r="F904" s="171" t="s">
        <v>561</v>
      </c>
      <c r="G904" s="172"/>
      <c r="H904" s="173"/>
      <c r="I904" s="115"/>
      <c r="J904" s="79">
        <f t="shared" si="28"/>
      </c>
      <c r="K904" s="69">
        <f t="shared" si="29"/>
      </c>
      <c r="L904" s="67" t="s">
        <v>1816</v>
      </c>
    </row>
    <row r="905" spans="1:12" ht="12.75">
      <c r="A905" s="162">
        <v>186</v>
      </c>
      <c r="B905" s="168" t="s">
        <v>2063</v>
      </c>
      <c r="C905" s="169"/>
      <c r="D905" s="170"/>
      <c r="E905" s="244" t="s">
        <v>1116</v>
      </c>
      <c r="F905" s="171" t="s">
        <v>733</v>
      </c>
      <c r="G905" s="172" t="s">
        <v>1275</v>
      </c>
      <c r="H905" s="173">
        <v>199</v>
      </c>
      <c r="I905" s="115"/>
      <c r="J905" s="79">
        <f t="shared" si="28"/>
        <v>0</v>
      </c>
      <c r="K905" s="69" t="str">
        <f t="shared" si="29"/>
        <v>C</v>
      </c>
      <c r="L905" s="67" t="s">
        <v>1821</v>
      </c>
    </row>
    <row r="906" spans="1:12" ht="12.75">
      <c r="A906" s="162">
        <v>187</v>
      </c>
      <c r="B906" s="168" t="s">
        <v>2068</v>
      </c>
      <c r="C906" s="169"/>
      <c r="D906" s="170"/>
      <c r="E906" s="244" t="s">
        <v>1116</v>
      </c>
      <c r="F906" s="171" t="s">
        <v>562</v>
      </c>
      <c r="G906" s="172" t="s">
        <v>1275</v>
      </c>
      <c r="H906" s="173">
        <v>229</v>
      </c>
      <c r="I906" s="115"/>
      <c r="J906" s="79">
        <f t="shared" si="28"/>
        <v>0</v>
      </c>
      <c r="K906" s="69" t="str">
        <f t="shared" si="29"/>
        <v>C</v>
      </c>
      <c r="L906" s="67" t="s">
        <v>1821</v>
      </c>
    </row>
    <row r="907" spans="1:12" ht="12.75">
      <c r="A907" s="162">
        <v>188</v>
      </c>
      <c r="B907" s="168" t="s">
        <v>2070</v>
      </c>
      <c r="C907" s="169"/>
      <c r="D907" s="170"/>
      <c r="E907" s="244" t="s">
        <v>1116</v>
      </c>
      <c r="F907" s="171" t="s">
        <v>563</v>
      </c>
      <c r="G907" s="172" t="s">
        <v>1275</v>
      </c>
      <c r="H907" s="173">
        <v>157</v>
      </c>
      <c r="I907" s="115"/>
      <c r="J907" s="79">
        <f t="shared" si="28"/>
        <v>0</v>
      </c>
      <c r="K907" s="69" t="str">
        <f t="shared" si="29"/>
        <v>C</v>
      </c>
      <c r="L907" s="67" t="s">
        <v>1821</v>
      </c>
    </row>
    <row r="908" spans="1:12" ht="12.75">
      <c r="A908" s="162">
        <v>189</v>
      </c>
      <c r="B908" s="168" t="s">
        <v>2072</v>
      </c>
      <c r="C908" s="169"/>
      <c r="D908" s="170"/>
      <c r="E908" s="244" t="s">
        <v>1116</v>
      </c>
      <c r="F908" s="171" t="s">
        <v>564</v>
      </c>
      <c r="G908" s="172" t="s">
        <v>1275</v>
      </c>
      <c r="H908" s="173">
        <v>124</v>
      </c>
      <c r="I908" s="115"/>
      <c r="J908" s="79">
        <f t="shared" si="28"/>
        <v>0</v>
      </c>
      <c r="K908" s="69" t="str">
        <f t="shared" si="29"/>
        <v>C</v>
      </c>
      <c r="L908" s="67" t="s">
        <v>1821</v>
      </c>
    </row>
    <row r="909" spans="1:12" ht="33.75">
      <c r="A909" s="162"/>
      <c r="B909" s="168" t="s">
        <v>565</v>
      </c>
      <c r="C909" s="169"/>
      <c r="D909" s="170"/>
      <c r="E909" s="244"/>
      <c r="F909" s="171" t="s">
        <v>566</v>
      </c>
      <c r="G909" s="172"/>
      <c r="H909" s="173"/>
      <c r="I909" s="115"/>
      <c r="J909" s="79">
        <f t="shared" si="28"/>
      </c>
      <c r="K909" s="69">
        <f t="shared" si="29"/>
      </c>
      <c r="L909" s="67" t="s">
        <v>1816</v>
      </c>
    </row>
    <row r="910" spans="1:12" ht="12.75">
      <c r="A910" s="162">
        <v>190</v>
      </c>
      <c r="B910" s="168" t="s">
        <v>2072</v>
      </c>
      <c r="C910" s="169"/>
      <c r="D910" s="170"/>
      <c r="E910" s="244" t="s">
        <v>1116</v>
      </c>
      <c r="F910" s="171" t="s">
        <v>567</v>
      </c>
      <c r="G910" s="172" t="s">
        <v>1275</v>
      </c>
      <c r="H910" s="173">
        <v>72</v>
      </c>
      <c r="I910" s="115"/>
      <c r="J910" s="79">
        <f t="shared" si="28"/>
        <v>0</v>
      </c>
      <c r="K910" s="69" t="str">
        <f t="shared" si="29"/>
        <v>C</v>
      </c>
      <c r="L910" s="67" t="s">
        <v>1821</v>
      </c>
    </row>
    <row r="911" spans="1:12" ht="12.75">
      <c r="A911" s="162">
        <v>191</v>
      </c>
      <c r="B911" s="168" t="s">
        <v>2074</v>
      </c>
      <c r="C911" s="169"/>
      <c r="D911" s="170"/>
      <c r="E911" s="244" t="s">
        <v>1116</v>
      </c>
      <c r="F911" s="171" t="s">
        <v>568</v>
      </c>
      <c r="G911" s="172" t="s">
        <v>1275</v>
      </c>
      <c r="H911" s="173">
        <v>46</v>
      </c>
      <c r="I911" s="115"/>
      <c r="J911" s="79">
        <f t="shared" si="28"/>
        <v>0</v>
      </c>
      <c r="K911" s="69" t="str">
        <f t="shared" si="29"/>
        <v>C</v>
      </c>
      <c r="L911" s="67" t="s">
        <v>1821</v>
      </c>
    </row>
    <row r="912" spans="1:12" ht="12.75">
      <c r="A912" s="162">
        <v>192</v>
      </c>
      <c r="B912" s="168" t="s">
        <v>734</v>
      </c>
      <c r="C912" s="169"/>
      <c r="D912" s="170"/>
      <c r="E912" s="244" t="s">
        <v>1116</v>
      </c>
      <c r="F912" s="171" t="s">
        <v>569</v>
      </c>
      <c r="G912" s="172" t="s">
        <v>1275</v>
      </c>
      <c r="H912" s="173">
        <v>152</v>
      </c>
      <c r="I912" s="115"/>
      <c r="J912" s="79">
        <f t="shared" si="28"/>
        <v>0</v>
      </c>
      <c r="K912" s="69" t="str">
        <f t="shared" si="29"/>
        <v>C</v>
      </c>
      <c r="L912" s="67" t="s">
        <v>1821</v>
      </c>
    </row>
    <row r="913" spans="1:12" ht="22.5">
      <c r="A913" s="162"/>
      <c r="B913" s="168" t="s">
        <v>735</v>
      </c>
      <c r="C913" s="169"/>
      <c r="D913" s="170"/>
      <c r="E913" s="244"/>
      <c r="F913" s="171" t="s">
        <v>736</v>
      </c>
      <c r="G913" s="172"/>
      <c r="H913" s="173"/>
      <c r="I913" s="115"/>
      <c r="J913" s="79">
        <f t="shared" si="28"/>
      </c>
      <c r="K913" s="69">
        <f t="shared" si="29"/>
      </c>
      <c r="L913" s="67" t="s">
        <v>1816</v>
      </c>
    </row>
    <row r="914" spans="1:12" ht="12.75">
      <c r="A914" s="162">
        <v>193</v>
      </c>
      <c r="B914" s="168" t="s">
        <v>2063</v>
      </c>
      <c r="C914" s="169"/>
      <c r="D914" s="170"/>
      <c r="E914" s="244" t="s">
        <v>1116</v>
      </c>
      <c r="F914" s="171" t="s">
        <v>2193</v>
      </c>
      <c r="G914" s="172" t="s">
        <v>737</v>
      </c>
      <c r="H914" s="173">
        <v>500</v>
      </c>
      <c r="I914" s="115"/>
      <c r="J914" s="79">
        <f t="shared" si="28"/>
        <v>0</v>
      </c>
      <c r="K914" s="69" t="str">
        <f t="shared" si="29"/>
        <v>C</v>
      </c>
      <c r="L914" s="67" t="s">
        <v>1821</v>
      </c>
    </row>
    <row r="915" spans="1:12" ht="22.5">
      <c r="A915" s="162"/>
      <c r="B915" s="168" t="s">
        <v>738</v>
      </c>
      <c r="C915" s="169"/>
      <c r="D915" s="170"/>
      <c r="E915" s="244"/>
      <c r="F915" s="171" t="s">
        <v>739</v>
      </c>
      <c r="G915" s="172"/>
      <c r="H915" s="173"/>
      <c r="I915" s="115"/>
      <c r="J915" s="79">
        <f t="shared" si="28"/>
      </c>
      <c r="K915" s="69">
        <f t="shared" si="29"/>
      </c>
      <c r="L915" s="67" t="s">
        <v>1816</v>
      </c>
    </row>
    <row r="916" spans="1:12" ht="12.75">
      <c r="A916" s="162">
        <v>194</v>
      </c>
      <c r="B916" s="168" t="s">
        <v>2063</v>
      </c>
      <c r="C916" s="169"/>
      <c r="D916" s="170"/>
      <c r="E916" s="244" t="s">
        <v>1116</v>
      </c>
      <c r="F916" s="171" t="s">
        <v>740</v>
      </c>
      <c r="G916" s="172" t="s">
        <v>741</v>
      </c>
      <c r="H916" s="173">
        <v>10</v>
      </c>
      <c r="I916" s="115"/>
      <c r="J916" s="79">
        <f t="shared" si="28"/>
        <v>0</v>
      </c>
      <c r="K916" s="69" t="str">
        <f t="shared" si="29"/>
        <v>C</v>
      </c>
      <c r="L916" s="67" t="s">
        <v>1821</v>
      </c>
    </row>
    <row r="917" spans="1:12" ht="33.75">
      <c r="A917" s="162"/>
      <c r="B917" s="168" t="s">
        <v>742</v>
      </c>
      <c r="C917" s="169"/>
      <c r="D917" s="170"/>
      <c r="E917" s="244"/>
      <c r="F917" s="171" t="s">
        <v>743</v>
      </c>
      <c r="G917" s="172"/>
      <c r="H917" s="173"/>
      <c r="I917" s="115"/>
      <c r="J917" s="79">
        <f t="shared" si="28"/>
      </c>
      <c r="K917" s="69">
        <f t="shared" si="29"/>
      </c>
      <c r="L917" s="67" t="s">
        <v>1816</v>
      </c>
    </row>
    <row r="918" spans="1:12" ht="12.75">
      <c r="A918" s="258">
        <v>195</v>
      </c>
      <c r="B918" s="259" t="s">
        <v>2063</v>
      </c>
      <c r="C918" s="246"/>
      <c r="D918" s="260"/>
      <c r="E918" s="261" t="s">
        <v>1116</v>
      </c>
      <c r="F918" s="262"/>
      <c r="G918" s="263" t="s">
        <v>1275</v>
      </c>
      <c r="H918" s="264">
        <v>90</v>
      </c>
      <c r="I918" s="200"/>
      <c r="J918" s="92">
        <f t="shared" si="28"/>
        <v>0</v>
      </c>
      <c r="K918" s="93" t="str">
        <f t="shared" si="29"/>
        <v>C</v>
      </c>
      <c r="L918" s="67" t="s">
        <v>1821</v>
      </c>
    </row>
    <row r="919" spans="1:12" ht="12.75">
      <c r="A919" s="174"/>
      <c r="B919" s="175"/>
      <c r="C919" s="175"/>
      <c r="D919" s="176"/>
      <c r="E919" s="265"/>
      <c r="F919" s="158" t="s">
        <v>1812</v>
      </c>
      <c r="G919" s="159"/>
      <c r="H919" s="177"/>
      <c r="I919" s="191"/>
      <c r="J919" s="94">
        <f>SUM(J878:J918)</f>
        <v>0</v>
      </c>
      <c r="K919" s="76">
        <f t="shared" si="29"/>
      </c>
      <c r="L919" s="67" t="s">
        <v>1821</v>
      </c>
    </row>
    <row r="920" spans="1:12" ht="12.75">
      <c r="A920" s="245"/>
      <c r="B920" s="266"/>
      <c r="C920" s="266"/>
      <c r="D920" s="266"/>
      <c r="E920" s="267"/>
      <c r="F920" s="268"/>
      <c r="G920" s="245"/>
      <c r="H920" s="269"/>
      <c r="I920" s="201"/>
      <c r="J920" s="79">
        <f t="shared" si="28"/>
      </c>
      <c r="K920" s="69">
        <f t="shared" si="29"/>
      </c>
      <c r="L920" s="67" t="s">
        <v>1816</v>
      </c>
    </row>
    <row r="921" spans="1:12" ht="12.75">
      <c r="A921" s="250"/>
      <c r="B921" s="270"/>
      <c r="C921" s="270"/>
      <c r="D921" s="271"/>
      <c r="E921" s="272"/>
      <c r="F921" s="273"/>
      <c r="G921" s="273"/>
      <c r="H921" s="273"/>
      <c r="I921" s="201"/>
      <c r="J921" s="79">
        <f t="shared" si="28"/>
      </c>
      <c r="K921" s="69">
        <f t="shared" si="29"/>
      </c>
      <c r="L921" s="67" t="s">
        <v>1816</v>
      </c>
    </row>
    <row r="922" spans="1:12" ht="12.75">
      <c r="A922" s="274"/>
      <c r="B922" s="275">
        <v>14</v>
      </c>
      <c r="C922" s="276"/>
      <c r="D922" s="277"/>
      <c r="E922" s="278"/>
      <c r="F922" s="279" t="s">
        <v>709</v>
      </c>
      <c r="G922" s="279"/>
      <c r="H922" s="280"/>
      <c r="I922" s="202"/>
      <c r="J922" s="81">
        <f t="shared" si="28"/>
      </c>
      <c r="K922" s="76">
        <f t="shared" si="29"/>
      </c>
      <c r="L922" s="67" t="s">
        <v>1816</v>
      </c>
    </row>
    <row r="923" spans="1:12" ht="22.5">
      <c r="A923" s="162"/>
      <c r="B923" s="168" t="s">
        <v>744</v>
      </c>
      <c r="C923" s="169"/>
      <c r="D923" s="170"/>
      <c r="E923" s="244"/>
      <c r="F923" s="171" t="s">
        <v>745</v>
      </c>
      <c r="G923" s="172"/>
      <c r="H923" s="173"/>
      <c r="I923" s="115"/>
      <c r="J923" s="79">
        <f t="shared" si="28"/>
      </c>
      <c r="K923" s="69">
        <f t="shared" si="29"/>
      </c>
      <c r="L923" s="67" t="s">
        <v>1816</v>
      </c>
    </row>
    <row r="924" spans="1:12" ht="12.75">
      <c r="A924" s="162">
        <v>196</v>
      </c>
      <c r="B924" s="168" t="s">
        <v>2110</v>
      </c>
      <c r="C924" s="169"/>
      <c r="D924" s="170"/>
      <c r="E924" s="244"/>
      <c r="F924" s="171" t="s">
        <v>746</v>
      </c>
      <c r="G924" s="172" t="s">
        <v>1223</v>
      </c>
      <c r="H924" s="173">
        <v>1</v>
      </c>
      <c r="I924" s="115"/>
      <c r="J924" s="79">
        <f t="shared" si="28"/>
        <v>0</v>
      </c>
      <c r="K924" s="69" t="str">
        <f t="shared" si="29"/>
        <v>C</v>
      </c>
      <c r="L924" s="67" t="s">
        <v>1821</v>
      </c>
    </row>
    <row r="925" spans="1:12" ht="12.75">
      <c r="A925" s="162"/>
      <c r="B925" s="168" t="s">
        <v>747</v>
      </c>
      <c r="C925" s="169"/>
      <c r="D925" s="170"/>
      <c r="E925" s="244"/>
      <c r="F925" s="171" t="s">
        <v>748</v>
      </c>
      <c r="G925" s="172"/>
      <c r="H925" s="173"/>
      <c r="I925" s="115"/>
      <c r="J925" s="79">
        <f t="shared" si="28"/>
      </c>
      <c r="K925" s="69">
        <f t="shared" si="29"/>
      </c>
      <c r="L925" s="67" t="s">
        <v>1816</v>
      </c>
    </row>
    <row r="926" spans="1:12" ht="12.75">
      <c r="A926" s="162">
        <v>197</v>
      </c>
      <c r="B926" s="168" t="s">
        <v>2109</v>
      </c>
      <c r="C926" s="169"/>
      <c r="D926" s="170"/>
      <c r="E926" s="244"/>
      <c r="F926" s="171" t="s">
        <v>2095</v>
      </c>
      <c r="G926" s="172" t="s">
        <v>1223</v>
      </c>
      <c r="H926" s="173">
        <v>1</v>
      </c>
      <c r="I926" s="115"/>
      <c r="J926" s="79">
        <f t="shared" si="28"/>
        <v>0</v>
      </c>
      <c r="K926" s="69" t="str">
        <f t="shared" si="29"/>
        <v>C</v>
      </c>
      <c r="L926" s="67" t="s">
        <v>1821</v>
      </c>
    </row>
    <row r="927" spans="1:12" ht="12.75">
      <c r="A927" s="162"/>
      <c r="B927" s="168" t="s">
        <v>749</v>
      </c>
      <c r="C927" s="169"/>
      <c r="D927" s="170"/>
      <c r="E927" s="244"/>
      <c r="F927" s="171" t="s">
        <v>750</v>
      </c>
      <c r="G927" s="172"/>
      <c r="H927" s="173"/>
      <c r="I927" s="115"/>
      <c r="J927" s="79">
        <f t="shared" si="28"/>
      </c>
      <c r="K927" s="69">
        <f t="shared" si="29"/>
      </c>
      <c r="L927" s="67" t="s">
        <v>1816</v>
      </c>
    </row>
    <row r="928" spans="1:12" ht="12.75">
      <c r="A928" s="162">
        <v>198</v>
      </c>
      <c r="B928" s="168" t="s">
        <v>2114</v>
      </c>
      <c r="C928" s="169"/>
      <c r="D928" s="170"/>
      <c r="E928" s="244"/>
      <c r="F928" s="171" t="s">
        <v>751</v>
      </c>
      <c r="G928" s="172" t="s">
        <v>1223</v>
      </c>
      <c r="H928" s="173">
        <v>1</v>
      </c>
      <c r="I928" s="115"/>
      <c r="J928" s="79">
        <f t="shared" si="28"/>
        <v>0</v>
      </c>
      <c r="K928" s="69" t="str">
        <f t="shared" si="29"/>
        <v>C</v>
      </c>
      <c r="L928" s="67" t="s">
        <v>1821</v>
      </c>
    </row>
    <row r="929" spans="1:12" ht="12.75">
      <c r="A929" s="162"/>
      <c r="B929" s="168" t="s">
        <v>752</v>
      </c>
      <c r="C929" s="169"/>
      <c r="D929" s="170"/>
      <c r="E929" s="244"/>
      <c r="F929" s="171" t="s">
        <v>753</v>
      </c>
      <c r="G929" s="172"/>
      <c r="H929" s="173"/>
      <c r="I929" s="115"/>
      <c r="J929" s="79">
        <f t="shared" si="28"/>
      </c>
      <c r="K929" s="69">
        <f t="shared" si="29"/>
      </c>
      <c r="L929" s="67" t="s">
        <v>1816</v>
      </c>
    </row>
    <row r="930" spans="1:12" ht="12.75">
      <c r="A930" s="162">
        <v>199</v>
      </c>
      <c r="B930" s="168" t="s">
        <v>2110</v>
      </c>
      <c r="C930" s="169"/>
      <c r="D930" s="170"/>
      <c r="E930" s="244"/>
      <c r="F930" s="171" t="s">
        <v>2095</v>
      </c>
      <c r="G930" s="172" t="s">
        <v>1223</v>
      </c>
      <c r="H930" s="173">
        <v>1</v>
      </c>
      <c r="I930" s="115"/>
      <c r="J930" s="79">
        <f t="shared" si="28"/>
        <v>0</v>
      </c>
      <c r="K930" s="69" t="str">
        <f t="shared" si="29"/>
        <v>C</v>
      </c>
      <c r="L930" s="67" t="s">
        <v>1821</v>
      </c>
    </row>
    <row r="931" spans="1:12" ht="22.5">
      <c r="A931" s="162"/>
      <c r="B931" s="168" t="s">
        <v>754</v>
      </c>
      <c r="C931" s="169"/>
      <c r="D931" s="170"/>
      <c r="E931" s="244"/>
      <c r="F931" s="171" t="s">
        <v>755</v>
      </c>
      <c r="G931" s="172"/>
      <c r="H931" s="173"/>
      <c r="I931" s="115"/>
      <c r="J931" s="79">
        <f t="shared" si="28"/>
      </c>
      <c r="K931" s="69">
        <f t="shared" si="29"/>
      </c>
      <c r="L931" s="67" t="s">
        <v>1816</v>
      </c>
    </row>
    <row r="932" spans="1:12" ht="12.75">
      <c r="A932" s="162">
        <v>200</v>
      </c>
      <c r="B932" s="168" t="s">
        <v>2063</v>
      </c>
      <c r="C932" s="169"/>
      <c r="D932" s="170"/>
      <c r="E932" s="244" t="s">
        <v>1116</v>
      </c>
      <c r="F932" s="171" t="s">
        <v>2183</v>
      </c>
      <c r="G932" s="172" t="s">
        <v>1223</v>
      </c>
      <c r="H932" s="173">
        <v>1</v>
      </c>
      <c r="I932" s="115"/>
      <c r="J932" s="79">
        <f t="shared" si="28"/>
        <v>0</v>
      </c>
      <c r="K932" s="69" t="str">
        <f t="shared" si="29"/>
        <v>C</v>
      </c>
      <c r="L932" s="67" t="s">
        <v>1821</v>
      </c>
    </row>
    <row r="933" spans="1:12" ht="12.75">
      <c r="A933" s="162"/>
      <c r="B933" s="168" t="s">
        <v>756</v>
      </c>
      <c r="C933" s="169"/>
      <c r="D933" s="170"/>
      <c r="E933" s="244"/>
      <c r="F933" s="171" t="s">
        <v>757</v>
      </c>
      <c r="G933" s="172"/>
      <c r="H933" s="173"/>
      <c r="I933" s="115"/>
      <c r="J933" s="79">
        <f t="shared" si="28"/>
      </c>
      <c r="K933" s="69">
        <f t="shared" si="29"/>
      </c>
      <c r="L933" s="67" t="s">
        <v>1816</v>
      </c>
    </row>
    <row r="934" spans="1:12" ht="12.75">
      <c r="A934" s="162">
        <v>201</v>
      </c>
      <c r="B934" s="168" t="s">
        <v>2063</v>
      </c>
      <c r="C934" s="169"/>
      <c r="D934" s="170"/>
      <c r="E934" s="244" t="s">
        <v>1116</v>
      </c>
      <c r="F934" s="171" t="s">
        <v>2183</v>
      </c>
      <c r="G934" s="172" t="s">
        <v>1223</v>
      </c>
      <c r="H934" s="173">
        <v>1</v>
      </c>
      <c r="I934" s="115"/>
      <c r="J934" s="79">
        <f t="shared" si="28"/>
        <v>0</v>
      </c>
      <c r="K934" s="69" t="str">
        <f t="shared" si="29"/>
        <v>C</v>
      </c>
      <c r="L934" s="67" t="s">
        <v>1821</v>
      </c>
    </row>
    <row r="935" spans="1:12" ht="22.5">
      <c r="A935" s="162"/>
      <c r="B935" s="168" t="s">
        <v>758</v>
      </c>
      <c r="C935" s="169"/>
      <c r="D935" s="170"/>
      <c r="E935" s="244"/>
      <c r="F935" s="171" t="s">
        <v>759</v>
      </c>
      <c r="G935" s="172"/>
      <c r="H935" s="173"/>
      <c r="I935" s="115"/>
      <c r="J935" s="79">
        <f t="shared" si="28"/>
      </c>
      <c r="K935" s="69">
        <f t="shared" si="29"/>
      </c>
      <c r="L935" s="67" t="s">
        <v>1816</v>
      </c>
    </row>
    <row r="936" spans="1:12" ht="12.75">
      <c r="A936" s="162">
        <v>202</v>
      </c>
      <c r="B936" s="168" t="s">
        <v>2135</v>
      </c>
      <c r="C936" s="169"/>
      <c r="D936" s="170"/>
      <c r="E936" s="244"/>
      <c r="F936" s="171" t="s">
        <v>2127</v>
      </c>
      <c r="G936" s="172" t="s">
        <v>1223</v>
      </c>
      <c r="H936" s="173">
        <v>20</v>
      </c>
      <c r="I936" s="115"/>
      <c r="J936" s="79">
        <f t="shared" si="28"/>
        <v>0</v>
      </c>
      <c r="K936" s="69" t="str">
        <f t="shared" si="29"/>
        <v>C</v>
      </c>
      <c r="L936" s="67" t="s">
        <v>1821</v>
      </c>
    </row>
    <row r="937" spans="1:12" ht="12.75">
      <c r="A937" s="162">
        <v>203</v>
      </c>
      <c r="B937" s="168" t="s">
        <v>2100</v>
      </c>
      <c r="C937" s="169"/>
      <c r="D937" s="170"/>
      <c r="E937" s="244"/>
      <c r="F937" s="171" t="s">
        <v>2092</v>
      </c>
      <c r="G937" s="172" t="s">
        <v>1223</v>
      </c>
      <c r="H937" s="173">
        <v>6</v>
      </c>
      <c r="I937" s="115"/>
      <c r="J937" s="79">
        <f t="shared" si="28"/>
        <v>0</v>
      </c>
      <c r="K937" s="69" t="str">
        <f t="shared" si="29"/>
        <v>C</v>
      </c>
      <c r="L937" s="67" t="s">
        <v>1821</v>
      </c>
    </row>
    <row r="938" spans="1:12" ht="12.75">
      <c r="A938" s="162">
        <v>204</v>
      </c>
      <c r="B938" s="168" t="s">
        <v>2152</v>
      </c>
      <c r="C938" s="169"/>
      <c r="D938" s="170"/>
      <c r="E938" s="244"/>
      <c r="F938" s="171" t="s">
        <v>724</v>
      </c>
      <c r="G938" s="172" t="s">
        <v>1223</v>
      </c>
      <c r="H938" s="173">
        <v>11</v>
      </c>
      <c r="I938" s="115"/>
      <c r="J938" s="79">
        <f t="shared" si="28"/>
        <v>0</v>
      </c>
      <c r="K938" s="69" t="str">
        <f t="shared" si="29"/>
        <v>C</v>
      </c>
      <c r="L938" s="67" t="s">
        <v>1821</v>
      </c>
    </row>
    <row r="939" spans="1:12" ht="12.75">
      <c r="A939" s="162">
        <v>205</v>
      </c>
      <c r="B939" s="168" t="s">
        <v>2138</v>
      </c>
      <c r="C939" s="169"/>
      <c r="D939" s="170"/>
      <c r="E939" s="244"/>
      <c r="F939" s="171" t="s">
        <v>2094</v>
      </c>
      <c r="G939" s="172" t="s">
        <v>1223</v>
      </c>
      <c r="H939" s="173">
        <v>4</v>
      </c>
      <c r="I939" s="115"/>
      <c r="J939" s="79">
        <f t="shared" si="28"/>
        <v>0</v>
      </c>
      <c r="K939" s="69" t="str">
        <f t="shared" si="29"/>
        <v>C</v>
      </c>
      <c r="L939" s="67" t="s">
        <v>1821</v>
      </c>
    </row>
    <row r="940" spans="1:12" ht="12.75">
      <c r="A940" s="162">
        <v>206</v>
      </c>
      <c r="B940" s="168" t="s">
        <v>2109</v>
      </c>
      <c r="C940" s="169"/>
      <c r="D940" s="170"/>
      <c r="E940" s="244"/>
      <c r="F940" s="171" t="s">
        <v>2095</v>
      </c>
      <c r="G940" s="172" t="s">
        <v>1223</v>
      </c>
      <c r="H940" s="173">
        <v>11</v>
      </c>
      <c r="I940" s="115"/>
      <c r="J940" s="79">
        <f t="shared" si="28"/>
        <v>0</v>
      </c>
      <c r="K940" s="69" t="str">
        <f t="shared" si="29"/>
        <v>C</v>
      </c>
      <c r="L940" s="67" t="s">
        <v>1821</v>
      </c>
    </row>
    <row r="941" spans="1:12" ht="22.5">
      <c r="A941" s="162"/>
      <c r="B941" s="168" t="s">
        <v>760</v>
      </c>
      <c r="C941" s="169"/>
      <c r="D941" s="170"/>
      <c r="E941" s="244"/>
      <c r="F941" s="171" t="s">
        <v>761</v>
      </c>
      <c r="G941" s="172"/>
      <c r="H941" s="173"/>
      <c r="I941" s="115"/>
      <c r="J941" s="79">
        <f t="shared" si="28"/>
      </c>
      <c r="K941" s="69">
        <f t="shared" si="29"/>
      </c>
      <c r="L941" s="67" t="s">
        <v>1816</v>
      </c>
    </row>
    <row r="942" spans="1:12" ht="12.75">
      <c r="A942" s="162">
        <v>207</v>
      </c>
      <c r="B942" s="168" t="s">
        <v>605</v>
      </c>
      <c r="C942" s="169"/>
      <c r="D942" s="170"/>
      <c r="E942" s="244"/>
      <c r="F942" s="171" t="s">
        <v>2127</v>
      </c>
      <c r="G942" s="172" t="s">
        <v>1223</v>
      </c>
      <c r="H942" s="173">
        <v>14</v>
      </c>
      <c r="I942" s="115"/>
      <c r="J942" s="79">
        <f t="shared" si="28"/>
        <v>0</v>
      </c>
      <c r="K942" s="69" t="str">
        <f t="shared" si="29"/>
        <v>C</v>
      </c>
      <c r="L942" s="67" t="s">
        <v>1821</v>
      </c>
    </row>
    <row r="943" spans="1:12" ht="12.75">
      <c r="A943" s="162">
        <v>208</v>
      </c>
      <c r="B943" s="168" t="s">
        <v>607</v>
      </c>
      <c r="C943" s="169"/>
      <c r="D943" s="170"/>
      <c r="E943" s="244"/>
      <c r="F943" s="171" t="s">
        <v>2092</v>
      </c>
      <c r="G943" s="172" t="s">
        <v>1223</v>
      </c>
      <c r="H943" s="173">
        <v>2</v>
      </c>
      <c r="I943" s="115"/>
      <c r="J943" s="79">
        <f t="shared" si="28"/>
        <v>0</v>
      </c>
      <c r="K943" s="69" t="str">
        <f t="shared" si="29"/>
        <v>C</v>
      </c>
      <c r="L943" s="67" t="s">
        <v>1821</v>
      </c>
    </row>
    <row r="944" spans="1:12" ht="12.75">
      <c r="A944" s="162">
        <v>209</v>
      </c>
      <c r="B944" s="168" t="s">
        <v>617</v>
      </c>
      <c r="C944" s="169"/>
      <c r="D944" s="170"/>
      <c r="E944" s="244"/>
      <c r="F944" s="171" t="s">
        <v>724</v>
      </c>
      <c r="G944" s="172" t="s">
        <v>1223</v>
      </c>
      <c r="H944" s="173">
        <v>8</v>
      </c>
      <c r="I944" s="115"/>
      <c r="J944" s="79">
        <f t="shared" si="28"/>
        <v>0</v>
      </c>
      <c r="K944" s="69" t="str">
        <f t="shared" si="29"/>
        <v>C</v>
      </c>
      <c r="L944" s="67" t="s">
        <v>1821</v>
      </c>
    </row>
    <row r="945" spans="1:12" ht="22.5">
      <c r="A945" s="162"/>
      <c r="B945" s="168" t="s">
        <v>762</v>
      </c>
      <c r="C945" s="169"/>
      <c r="D945" s="170"/>
      <c r="E945" s="244"/>
      <c r="F945" s="171" t="s">
        <v>763</v>
      </c>
      <c r="G945" s="172"/>
      <c r="H945" s="173"/>
      <c r="I945" s="115"/>
      <c r="J945" s="79">
        <f t="shared" si="28"/>
      </c>
      <c r="K945" s="69">
        <f t="shared" si="29"/>
      </c>
      <c r="L945" s="67" t="s">
        <v>1816</v>
      </c>
    </row>
    <row r="946" spans="1:12" ht="12.75">
      <c r="A946" s="162">
        <v>210</v>
      </c>
      <c r="B946" s="168" t="s">
        <v>607</v>
      </c>
      <c r="C946" s="169"/>
      <c r="D946" s="170"/>
      <c r="E946" s="244"/>
      <c r="F946" s="171" t="s">
        <v>2101</v>
      </c>
      <c r="G946" s="172" t="s">
        <v>1223</v>
      </c>
      <c r="H946" s="173">
        <v>16</v>
      </c>
      <c r="I946" s="115"/>
      <c r="J946" s="79">
        <f t="shared" si="28"/>
        <v>0</v>
      </c>
      <c r="K946" s="69" t="str">
        <f t="shared" si="29"/>
        <v>C</v>
      </c>
      <c r="L946" s="67" t="s">
        <v>1821</v>
      </c>
    </row>
    <row r="947" spans="1:12" ht="22.5">
      <c r="A947" s="162"/>
      <c r="B947" s="168" t="s">
        <v>764</v>
      </c>
      <c r="C947" s="169"/>
      <c r="D947" s="170"/>
      <c r="E947" s="244"/>
      <c r="F947" s="171" t="s">
        <v>765</v>
      </c>
      <c r="G947" s="172"/>
      <c r="H947" s="173"/>
      <c r="I947" s="115"/>
      <c r="J947" s="79">
        <f t="shared" si="28"/>
      </c>
      <c r="K947" s="69">
        <f t="shared" si="29"/>
      </c>
      <c r="L947" s="67" t="s">
        <v>1816</v>
      </c>
    </row>
    <row r="948" spans="1:12" ht="12.75">
      <c r="A948" s="162">
        <v>211</v>
      </c>
      <c r="B948" s="168" t="s">
        <v>2100</v>
      </c>
      <c r="C948" s="169"/>
      <c r="D948" s="170"/>
      <c r="E948" s="244"/>
      <c r="F948" s="171" t="s">
        <v>766</v>
      </c>
      <c r="G948" s="172" t="s">
        <v>1223</v>
      </c>
      <c r="H948" s="173">
        <v>58</v>
      </c>
      <c r="I948" s="115"/>
      <c r="J948" s="79">
        <f t="shared" si="28"/>
        <v>0</v>
      </c>
      <c r="K948" s="69" t="str">
        <f t="shared" si="29"/>
        <v>C</v>
      </c>
      <c r="L948" s="67" t="s">
        <v>1821</v>
      </c>
    </row>
    <row r="949" spans="1:12" ht="22.5">
      <c r="A949" s="162"/>
      <c r="B949" s="168" t="s">
        <v>767</v>
      </c>
      <c r="C949" s="169"/>
      <c r="D949" s="170"/>
      <c r="E949" s="244"/>
      <c r="F949" s="171" t="s">
        <v>768</v>
      </c>
      <c r="G949" s="172"/>
      <c r="H949" s="173"/>
      <c r="I949" s="115"/>
      <c r="J949" s="79">
        <f t="shared" si="28"/>
      </c>
      <c r="K949" s="69">
        <f t="shared" si="29"/>
      </c>
      <c r="L949" s="67" t="s">
        <v>1816</v>
      </c>
    </row>
    <row r="950" spans="1:12" ht="12.75">
      <c r="A950" s="162">
        <v>212</v>
      </c>
      <c r="B950" s="168" t="s">
        <v>2063</v>
      </c>
      <c r="C950" s="169"/>
      <c r="D950" s="170"/>
      <c r="E950" s="244" t="s">
        <v>1116</v>
      </c>
      <c r="F950" s="171" t="s">
        <v>769</v>
      </c>
      <c r="G950" s="172" t="s">
        <v>1223</v>
      </c>
      <c r="H950" s="173">
        <v>1</v>
      </c>
      <c r="I950" s="115"/>
      <c r="J950" s="79">
        <f t="shared" si="28"/>
        <v>0</v>
      </c>
      <c r="K950" s="69" t="str">
        <f t="shared" si="29"/>
        <v>C</v>
      </c>
      <c r="L950" s="67" t="s">
        <v>1821</v>
      </c>
    </row>
    <row r="951" spans="1:12" ht="12.75">
      <c r="A951" s="162">
        <v>213</v>
      </c>
      <c r="B951" s="168" t="s">
        <v>2068</v>
      </c>
      <c r="C951" s="169"/>
      <c r="D951" s="170"/>
      <c r="E951" s="244" t="s">
        <v>1116</v>
      </c>
      <c r="F951" s="171" t="s">
        <v>770</v>
      </c>
      <c r="G951" s="172" t="s">
        <v>1223</v>
      </c>
      <c r="H951" s="173">
        <v>1</v>
      </c>
      <c r="I951" s="115"/>
      <c r="J951" s="79">
        <f t="shared" si="28"/>
        <v>0</v>
      </c>
      <c r="K951" s="69" t="str">
        <f t="shared" si="29"/>
        <v>C</v>
      </c>
      <c r="L951" s="67" t="s">
        <v>1821</v>
      </c>
    </row>
    <row r="952" spans="1:12" ht="12.75">
      <c r="A952" s="162">
        <v>214</v>
      </c>
      <c r="B952" s="168" t="s">
        <v>2070</v>
      </c>
      <c r="C952" s="169"/>
      <c r="D952" s="170"/>
      <c r="E952" s="244" t="s">
        <v>1116</v>
      </c>
      <c r="F952" s="171" t="s">
        <v>771</v>
      </c>
      <c r="G952" s="172" t="s">
        <v>1223</v>
      </c>
      <c r="H952" s="173">
        <v>1</v>
      </c>
      <c r="I952" s="115"/>
      <c r="J952" s="79">
        <f t="shared" si="28"/>
        <v>0</v>
      </c>
      <c r="K952" s="69" t="str">
        <f t="shared" si="29"/>
        <v>C</v>
      </c>
      <c r="L952" s="67" t="s">
        <v>1821</v>
      </c>
    </row>
    <row r="953" spans="1:12" ht="12.75">
      <c r="A953" s="162">
        <v>215</v>
      </c>
      <c r="B953" s="168" t="s">
        <v>2072</v>
      </c>
      <c r="C953" s="169"/>
      <c r="D953" s="170"/>
      <c r="E953" s="244" t="s">
        <v>1116</v>
      </c>
      <c r="F953" s="171" t="s">
        <v>772</v>
      </c>
      <c r="G953" s="172" t="s">
        <v>1223</v>
      </c>
      <c r="H953" s="173">
        <v>1</v>
      </c>
      <c r="I953" s="115"/>
      <c r="J953" s="79">
        <f t="shared" si="28"/>
        <v>0</v>
      </c>
      <c r="K953" s="69" t="str">
        <f t="shared" si="29"/>
        <v>C</v>
      </c>
      <c r="L953" s="67" t="s">
        <v>1821</v>
      </c>
    </row>
    <row r="954" spans="1:12" ht="22.5">
      <c r="A954" s="162"/>
      <c r="B954" s="168" t="s">
        <v>773</v>
      </c>
      <c r="C954" s="169"/>
      <c r="D954" s="170"/>
      <c r="E954" s="244"/>
      <c r="F954" s="171" t="s">
        <v>774</v>
      </c>
      <c r="G954" s="172"/>
      <c r="H954" s="173"/>
      <c r="I954" s="115"/>
      <c r="J954" s="79">
        <f t="shared" si="28"/>
      </c>
      <c r="K954" s="69">
        <f t="shared" si="29"/>
      </c>
      <c r="L954" s="67" t="s">
        <v>1816</v>
      </c>
    </row>
    <row r="955" spans="1:12" ht="12.75">
      <c r="A955" s="162">
        <v>216</v>
      </c>
      <c r="B955" s="168" t="s">
        <v>775</v>
      </c>
      <c r="C955" s="169"/>
      <c r="D955" s="170"/>
      <c r="E955" s="244"/>
      <c r="F955" s="171" t="s">
        <v>2095</v>
      </c>
      <c r="G955" s="172" t="s">
        <v>1223</v>
      </c>
      <c r="H955" s="173">
        <v>1</v>
      </c>
      <c r="I955" s="115"/>
      <c r="J955" s="79">
        <f t="shared" si="28"/>
        <v>0</v>
      </c>
      <c r="K955" s="69" t="str">
        <f t="shared" si="29"/>
        <v>C</v>
      </c>
      <c r="L955" s="67" t="s">
        <v>1821</v>
      </c>
    </row>
    <row r="956" spans="1:12" ht="22.5">
      <c r="A956" s="162"/>
      <c r="B956" s="168" t="s">
        <v>776</v>
      </c>
      <c r="C956" s="169"/>
      <c r="D956" s="170"/>
      <c r="E956" s="244"/>
      <c r="F956" s="171" t="s">
        <v>777</v>
      </c>
      <c r="G956" s="172"/>
      <c r="H956" s="173"/>
      <c r="I956" s="115"/>
      <c r="J956" s="79">
        <f t="shared" si="28"/>
      </c>
      <c r="K956" s="69">
        <f t="shared" si="29"/>
      </c>
      <c r="L956" s="67" t="s">
        <v>1816</v>
      </c>
    </row>
    <row r="957" spans="1:12" ht="12.75">
      <c r="A957" s="162">
        <v>217</v>
      </c>
      <c r="B957" s="168" t="s">
        <v>2068</v>
      </c>
      <c r="C957" s="169"/>
      <c r="D957" s="170"/>
      <c r="E957" s="244" t="s">
        <v>1116</v>
      </c>
      <c r="F957" s="171" t="s">
        <v>778</v>
      </c>
      <c r="G957" s="172" t="s">
        <v>1223</v>
      </c>
      <c r="H957" s="173">
        <v>1</v>
      </c>
      <c r="I957" s="115"/>
      <c r="J957" s="79">
        <f t="shared" si="28"/>
        <v>0</v>
      </c>
      <c r="K957" s="69" t="str">
        <f t="shared" si="29"/>
        <v>C</v>
      </c>
      <c r="L957" s="67" t="s">
        <v>1821</v>
      </c>
    </row>
    <row r="958" spans="1:12" ht="22.5">
      <c r="A958" s="162"/>
      <c r="B958" s="168" t="s">
        <v>779</v>
      </c>
      <c r="C958" s="169"/>
      <c r="D958" s="170"/>
      <c r="E958" s="244"/>
      <c r="F958" s="171" t="s">
        <v>780</v>
      </c>
      <c r="G958" s="172"/>
      <c r="H958" s="173"/>
      <c r="I958" s="115"/>
      <c r="J958" s="79">
        <f aca="true" t="shared" si="30" ref="J958:J1021">+IF(AND(H958="",I958=""),"",ROUND(H958*I958,2))</f>
      </c>
      <c r="K958" s="69">
        <f aca="true" t="shared" si="31" ref="K958:K1021">IF(G958&lt;&gt;"","C","")</f>
      </c>
      <c r="L958" s="67" t="s">
        <v>1816</v>
      </c>
    </row>
    <row r="959" spans="1:12" ht="12.75">
      <c r="A959" s="162">
        <v>218</v>
      </c>
      <c r="B959" s="168" t="s">
        <v>2063</v>
      </c>
      <c r="C959" s="169"/>
      <c r="D959" s="170"/>
      <c r="E959" s="244" t="s">
        <v>1116</v>
      </c>
      <c r="F959" s="171" t="s">
        <v>2183</v>
      </c>
      <c r="G959" s="172" t="s">
        <v>1223</v>
      </c>
      <c r="H959" s="173">
        <v>1</v>
      </c>
      <c r="I959" s="115"/>
      <c r="J959" s="79">
        <f t="shared" si="30"/>
        <v>0</v>
      </c>
      <c r="K959" s="69" t="str">
        <f t="shared" si="31"/>
        <v>C</v>
      </c>
      <c r="L959" s="67" t="s">
        <v>1821</v>
      </c>
    </row>
    <row r="960" spans="1:12" ht="22.5">
      <c r="A960" s="162"/>
      <c r="B960" s="168" t="s">
        <v>781</v>
      </c>
      <c r="C960" s="169"/>
      <c r="D960" s="170"/>
      <c r="E960" s="244"/>
      <c r="F960" s="171" t="s">
        <v>782</v>
      </c>
      <c r="G960" s="172"/>
      <c r="H960" s="173"/>
      <c r="I960" s="115"/>
      <c r="J960" s="79">
        <f t="shared" si="30"/>
      </c>
      <c r="K960" s="69">
        <f t="shared" si="31"/>
      </c>
      <c r="L960" s="67" t="s">
        <v>1816</v>
      </c>
    </row>
    <row r="961" spans="1:12" ht="12.75">
      <c r="A961" s="162">
        <v>219</v>
      </c>
      <c r="B961" s="168" t="s">
        <v>2109</v>
      </c>
      <c r="C961" s="169"/>
      <c r="D961" s="170"/>
      <c r="E961" s="244"/>
      <c r="F961" s="171" t="s">
        <v>2095</v>
      </c>
      <c r="G961" s="172" t="s">
        <v>1223</v>
      </c>
      <c r="H961" s="173">
        <v>1</v>
      </c>
      <c r="I961" s="115"/>
      <c r="J961" s="79">
        <f t="shared" si="30"/>
        <v>0</v>
      </c>
      <c r="K961" s="69" t="str">
        <f t="shared" si="31"/>
        <v>C</v>
      </c>
      <c r="L961" s="67" t="s">
        <v>1821</v>
      </c>
    </row>
    <row r="962" spans="1:12" ht="12.75">
      <c r="A962" s="162"/>
      <c r="B962" s="168" t="s">
        <v>783</v>
      </c>
      <c r="C962" s="169"/>
      <c r="D962" s="170"/>
      <c r="E962" s="244"/>
      <c r="F962" s="171" t="s">
        <v>784</v>
      </c>
      <c r="G962" s="172"/>
      <c r="H962" s="173"/>
      <c r="I962" s="115"/>
      <c r="J962" s="79">
        <f t="shared" si="30"/>
      </c>
      <c r="K962" s="69">
        <f t="shared" si="31"/>
      </c>
      <c r="L962" s="67" t="s">
        <v>1821</v>
      </c>
    </row>
    <row r="963" spans="1:12" ht="12.75">
      <c r="A963" s="162">
        <v>220</v>
      </c>
      <c r="B963" s="168" t="s">
        <v>605</v>
      </c>
      <c r="C963" s="169"/>
      <c r="D963" s="170"/>
      <c r="E963" s="244"/>
      <c r="F963" s="171" t="s">
        <v>785</v>
      </c>
      <c r="G963" s="172" t="s">
        <v>1223</v>
      </c>
      <c r="H963" s="173">
        <v>2</v>
      </c>
      <c r="I963" s="115"/>
      <c r="J963" s="79">
        <f t="shared" si="30"/>
        <v>0</v>
      </c>
      <c r="K963" s="69" t="str">
        <f t="shared" si="31"/>
        <v>C</v>
      </c>
      <c r="L963" s="67" t="s">
        <v>1821</v>
      </c>
    </row>
    <row r="964" spans="1:12" ht="12.75">
      <c r="A964" s="162">
        <v>221</v>
      </c>
      <c r="B964" s="168" t="s">
        <v>2110</v>
      </c>
      <c r="C964" s="169"/>
      <c r="D964" s="170"/>
      <c r="E964" s="244"/>
      <c r="F964" s="171" t="s">
        <v>2156</v>
      </c>
      <c r="G964" s="172" t="s">
        <v>1223</v>
      </c>
      <c r="H964" s="173">
        <v>1</v>
      </c>
      <c r="I964" s="115"/>
      <c r="J964" s="79">
        <f t="shared" si="30"/>
        <v>0</v>
      </c>
      <c r="K964" s="69" t="str">
        <f t="shared" si="31"/>
        <v>C</v>
      </c>
      <c r="L964" s="67" t="s">
        <v>1821</v>
      </c>
    </row>
    <row r="965" spans="1:12" ht="22.5">
      <c r="A965" s="162"/>
      <c r="B965" s="168" t="s">
        <v>786</v>
      </c>
      <c r="C965" s="169"/>
      <c r="D965" s="170"/>
      <c r="E965" s="244"/>
      <c r="F965" s="171" t="s">
        <v>787</v>
      </c>
      <c r="G965" s="172"/>
      <c r="H965" s="173"/>
      <c r="I965" s="115"/>
      <c r="J965" s="79">
        <f t="shared" si="30"/>
      </c>
      <c r="K965" s="69">
        <f t="shared" si="31"/>
      </c>
      <c r="L965" s="67" t="s">
        <v>1816</v>
      </c>
    </row>
    <row r="966" spans="1:12" ht="12.75">
      <c r="A966" s="162">
        <v>222</v>
      </c>
      <c r="B966" s="168" t="s">
        <v>2063</v>
      </c>
      <c r="C966" s="169"/>
      <c r="D966" s="170"/>
      <c r="E966" s="244" t="s">
        <v>1116</v>
      </c>
      <c r="F966" s="171" t="s">
        <v>788</v>
      </c>
      <c r="G966" s="172" t="s">
        <v>1223</v>
      </c>
      <c r="H966" s="173">
        <v>10</v>
      </c>
      <c r="I966" s="115"/>
      <c r="J966" s="79">
        <f t="shared" si="30"/>
        <v>0</v>
      </c>
      <c r="K966" s="69" t="str">
        <f t="shared" si="31"/>
        <v>C</v>
      </c>
      <c r="L966" s="67" t="s">
        <v>1821</v>
      </c>
    </row>
    <row r="967" spans="1:12" ht="22.5">
      <c r="A967" s="162"/>
      <c r="B967" s="168" t="s">
        <v>789</v>
      </c>
      <c r="C967" s="169"/>
      <c r="D967" s="170"/>
      <c r="E967" s="244"/>
      <c r="F967" s="171" t="s">
        <v>790</v>
      </c>
      <c r="G967" s="172"/>
      <c r="H967" s="173"/>
      <c r="I967" s="115"/>
      <c r="J967" s="79">
        <f t="shared" si="30"/>
      </c>
      <c r="K967" s="69">
        <f t="shared" si="31"/>
      </c>
      <c r="L967" s="67" t="s">
        <v>1816</v>
      </c>
    </row>
    <row r="968" spans="1:12" ht="12.75">
      <c r="A968" s="162">
        <v>223</v>
      </c>
      <c r="B968" s="168" t="s">
        <v>2135</v>
      </c>
      <c r="C968" s="169"/>
      <c r="D968" s="170"/>
      <c r="E968" s="244"/>
      <c r="F968" s="171" t="s">
        <v>791</v>
      </c>
      <c r="G968" s="172" t="s">
        <v>1223</v>
      </c>
      <c r="H968" s="173">
        <v>1</v>
      </c>
      <c r="I968" s="115"/>
      <c r="J968" s="79">
        <f t="shared" si="30"/>
        <v>0</v>
      </c>
      <c r="K968" s="69" t="str">
        <f t="shared" si="31"/>
        <v>C</v>
      </c>
      <c r="L968" s="67" t="s">
        <v>1821</v>
      </c>
    </row>
    <row r="969" spans="1:12" ht="22.5">
      <c r="A969" s="162"/>
      <c r="B969" s="168" t="s">
        <v>792</v>
      </c>
      <c r="C969" s="169"/>
      <c r="D969" s="170"/>
      <c r="E969" s="244"/>
      <c r="F969" s="171" t="s">
        <v>793</v>
      </c>
      <c r="G969" s="172"/>
      <c r="H969" s="173"/>
      <c r="I969" s="115"/>
      <c r="J969" s="79">
        <f t="shared" si="30"/>
      </c>
      <c r="K969" s="69">
        <f t="shared" si="31"/>
      </c>
      <c r="L969" s="67" t="s">
        <v>1816</v>
      </c>
    </row>
    <row r="970" spans="1:12" ht="12.75">
      <c r="A970" s="162">
        <v>224</v>
      </c>
      <c r="B970" s="168" t="s">
        <v>2063</v>
      </c>
      <c r="C970" s="169"/>
      <c r="D970" s="170"/>
      <c r="E970" s="244" t="s">
        <v>1116</v>
      </c>
      <c r="F970" s="171" t="s">
        <v>794</v>
      </c>
      <c r="G970" s="172" t="s">
        <v>1223</v>
      </c>
      <c r="H970" s="173">
        <v>4</v>
      </c>
      <c r="I970" s="115"/>
      <c r="J970" s="79">
        <f t="shared" si="30"/>
        <v>0</v>
      </c>
      <c r="K970" s="69" t="str">
        <f t="shared" si="31"/>
        <v>C</v>
      </c>
      <c r="L970" s="67" t="s">
        <v>1821</v>
      </c>
    </row>
    <row r="971" spans="1:12" ht="22.5">
      <c r="A971" s="162"/>
      <c r="B971" s="168" t="s">
        <v>795</v>
      </c>
      <c r="C971" s="169"/>
      <c r="D971" s="170"/>
      <c r="E971" s="244"/>
      <c r="F971" s="171" t="s">
        <v>796</v>
      </c>
      <c r="G971" s="172"/>
      <c r="H971" s="173"/>
      <c r="I971" s="115"/>
      <c r="J971" s="79">
        <f t="shared" si="30"/>
      </c>
      <c r="K971" s="69">
        <f t="shared" si="31"/>
      </c>
      <c r="L971" s="67" t="s">
        <v>1816</v>
      </c>
    </row>
    <row r="972" spans="1:12" ht="12.75">
      <c r="A972" s="162">
        <v>225</v>
      </c>
      <c r="B972" s="168">
        <v>1</v>
      </c>
      <c r="C972" s="169"/>
      <c r="D972" s="170"/>
      <c r="E972" s="244"/>
      <c r="F972" s="171" t="s">
        <v>797</v>
      </c>
      <c r="G972" s="172" t="s">
        <v>1223</v>
      </c>
      <c r="H972" s="173">
        <v>7</v>
      </c>
      <c r="I972" s="115"/>
      <c r="J972" s="79">
        <f t="shared" si="30"/>
        <v>0</v>
      </c>
      <c r="K972" s="69" t="str">
        <f t="shared" si="31"/>
        <v>C</v>
      </c>
      <c r="L972" s="67" t="s">
        <v>1821</v>
      </c>
    </row>
    <row r="973" spans="1:12" ht="22.5">
      <c r="A973" s="162"/>
      <c r="B973" s="168" t="s">
        <v>798</v>
      </c>
      <c r="C973" s="169"/>
      <c r="D973" s="170"/>
      <c r="E973" s="244"/>
      <c r="F973" s="171" t="s">
        <v>799</v>
      </c>
      <c r="G973" s="172"/>
      <c r="H973" s="173"/>
      <c r="I973" s="115"/>
      <c r="J973" s="79">
        <f t="shared" si="30"/>
      </c>
      <c r="K973" s="69">
        <f t="shared" si="31"/>
      </c>
      <c r="L973" s="67" t="s">
        <v>1816</v>
      </c>
    </row>
    <row r="974" spans="1:12" ht="12.75">
      <c r="A974" s="162">
        <v>226</v>
      </c>
      <c r="B974" s="168" t="s">
        <v>2063</v>
      </c>
      <c r="C974" s="169"/>
      <c r="D974" s="170"/>
      <c r="E974" s="244" t="s">
        <v>1116</v>
      </c>
      <c r="F974" s="171" t="s">
        <v>800</v>
      </c>
      <c r="G974" s="172" t="s">
        <v>1275</v>
      </c>
      <c r="H974" s="173">
        <v>30</v>
      </c>
      <c r="I974" s="115"/>
      <c r="J974" s="79">
        <f t="shared" si="30"/>
        <v>0</v>
      </c>
      <c r="K974" s="69" t="str">
        <f t="shared" si="31"/>
        <v>C</v>
      </c>
      <c r="L974" s="67" t="s">
        <v>1821</v>
      </c>
    </row>
    <row r="975" spans="1:12" ht="12.75">
      <c r="A975" s="162">
        <v>227</v>
      </c>
      <c r="B975" s="168" t="s">
        <v>2068</v>
      </c>
      <c r="C975" s="169"/>
      <c r="D975" s="170"/>
      <c r="E975" s="244" t="s">
        <v>1116</v>
      </c>
      <c r="F975" s="171" t="s">
        <v>801</v>
      </c>
      <c r="G975" s="172" t="s">
        <v>1275</v>
      </c>
      <c r="H975" s="173">
        <v>104</v>
      </c>
      <c r="I975" s="115"/>
      <c r="J975" s="79">
        <f t="shared" si="30"/>
        <v>0</v>
      </c>
      <c r="K975" s="69" t="str">
        <f t="shared" si="31"/>
        <v>C</v>
      </c>
      <c r="L975" s="67" t="s">
        <v>1821</v>
      </c>
    </row>
    <row r="976" spans="1:12" ht="12.75">
      <c r="A976" s="162">
        <v>228</v>
      </c>
      <c r="B976" s="168" t="s">
        <v>2070</v>
      </c>
      <c r="C976" s="169"/>
      <c r="D976" s="170"/>
      <c r="E976" s="244" t="s">
        <v>1116</v>
      </c>
      <c r="F976" s="171" t="s">
        <v>802</v>
      </c>
      <c r="G976" s="172" t="s">
        <v>1275</v>
      </c>
      <c r="H976" s="173">
        <v>109</v>
      </c>
      <c r="I976" s="115"/>
      <c r="J976" s="79">
        <f t="shared" si="30"/>
        <v>0</v>
      </c>
      <c r="K976" s="69" t="str">
        <f t="shared" si="31"/>
        <v>C</v>
      </c>
      <c r="L976" s="67" t="s">
        <v>1821</v>
      </c>
    </row>
    <row r="977" spans="1:12" ht="12.75">
      <c r="A977" s="162">
        <v>229</v>
      </c>
      <c r="B977" s="168" t="s">
        <v>2072</v>
      </c>
      <c r="C977" s="169"/>
      <c r="D977" s="170"/>
      <c r="E977" s="244" t="s">
        <v>1116</v>
      </c>
      <c r="F977" s="171" t="s">
        <v>803</v>
      </c>
      <c r="G977" s="172" t="s">
        <v>1275</v>
      </c>
      <c r="H977" s="173">
        <v>82</v>
      </c>
      <c r="I977" s="115"/>
      <c r="J977" s="79">
        <f t="shared" si="30"/>
        <v>0</v>
      </c>
      <c r="K977" s="69" t="str">
        <f t="shared" si="31"/>
        <v>C</v>
      </c>
      <c r="L977" s="67" t="s">
        <v>1821</v>
      </c>
    </row>
    <row r="978" spans="1:12" ht="12.75">
      <c r="A978" s="162">
        <v>230</v>
      </c>
      <c r="B978" s="168" t="s">
        <v>2074</v>
      </c>
      <c r="C978" s="169"/>
      <c r="D978" s="170"/>
      <c r="E978" s="244" t="s">
        <v>1116</v>
      </c>
      <c r="F978" s="171" t="s">
        <v>804</v>
      </c>
      <c r="G978" s="172" t="s">
        <v>1275</v>
      </c>
      <c r="H978" s="173">
        <v>24</v>
      </c>
      <c r="I978" s="115"/>
      <c r="J978" s="79">
        <f t="shared" si="30"/>
        <v>0</v>
      </c>
      <c r="K978" s="69" t="str">
        <f t="shared" si="31"/>
        <v>C</v>
      </c>
      <c r="L978" s="67" t="s">
        <v>1821</v>
      </c>
    </row>
    <row r="979" spans="1:12" ht="12.75">
      <c r="A979" s="162">
        <v>231</v>
      </c>
      <c r="B979" s="168" t="s">
        <v>2076</v>
      </c>
      <c r="C979" s="169"/>
      <c r="D979" s="170"/>
      <c r="E979" s="244" t="s">
        <v>1116</v>
      </c>
      <c r="F979" s="171" t="s">
        <v>805</v>
      </c>
      <c r="G979" s="172" t="s">
        <v>1275</v>
      </c>
      <c r="H979" s="173">
        <v>52</v>
      </c>
      <c r="I979" s="115"/>
      <c r="J979" s="79">
        <f t="shared" si="30"/>
        <v>0</v>
      </c>
      <c r="K979" s="69" t="str">
        <f t="shared" si="31"/>
        <v>C</v>
      </c>
      <c r="L979" s="67" t="s">
        <v>1821</v>
      </c>
    </row>
    <row r="980" spans="1:12" ht="12.75">
      <c r="A980" s="162">
        <v>232</v>
      </c>
      <c r="B980" s="168" t="s">
        <v>2078</v>
      </c>
      <c r="C980" s="169"/>
      <c r="D980" s="170"/>
      <c r="E980" s="244" t="s">
        <v>1116</v>
      </c>
      <c r="F980" s="171" t="s">
        <v>806</v>
      </c>
      <c r="G980" s="172" t="s">
        <v>1275</v>
      </c>
      <c r="H980" s="173">
        <v>60</v>
      </c>
      <c r="I980" s="115"/>
      <c r="J980" s="79">
        <f t="shared" si="30"/>
        <v>0</v>
      </c>
      <c r="K980" s="69" t="str">
        <f t="shared" si="31"/>
        <v>C</v>
      </c>
      <c r="L980" s="67" t="s">
        <v>1821</v>
      </c>
    </row>
    <row r="981" spans="1:12" ht="12.75">
      <c r="A981" s="162">
        <v>233</v>
      </c>
      <c r="B981" s="168" t="s">
        <v>2080</v>
      </c>
      <c r="C981" s="169"/>
      <c r="D981" s="170"/>
      <c r="E981" s="244" t="s">
        <v>1116</v>
      </c>
      <c r="F981" s="171" t="s">
        <v>807</v>
      </c>
      <c r="G981" s="172" t="s">
        <v>1275</v>
      </c>
      <c r="H981" s="173">
        <v>56</v>
      </c>
      <c r="I981" s="115"/>
      <c r="J981" s="79">
        <f t="shared" si="30"/>
        <v>0</v>
      </c>
      <c r="K981" s="69" t="str">
        <f t="shared" si="31"/>
        <v>C</v>
      </c>
      <c r="L981" s="67" t="s">
        <v>1821</v>
      </c>
    </row>
    <row r="982" spans="1:12" ht="12.75">
      <c r="A982" s="162">
        <v>234</v>
      </c>
      <c r="B982" s="168" t="s">
        <v>808</v>
      </c>
      <c r="C982" s="169"/>
      <c r="D982" s="170"/>
      <c r="E982" s="244" t="s">
        <v>1116</v>
      </c>
      <c r="F982" s="171" t="s">
        <v>809</v>
      </c>
      <c r="G982" s="172" t="s">
        <v>1275</v>
      </c>
      <c r="H982" s="173">
        <v>51</v>
      </c>
      <c r="I982" s="115"/>
      <c r="J982" s="79">
        <f t="shared" si="30"/>
        <v>0</v>
      </c>
      <c r="K982" s="69" t="str">
        <f t="shared" si="31"/>
        <v>C</v>
      </c>
      <c r="L982" s="67" t="s">
        <v>1821</v>
      </c>
    </row>
    <row r="983" spans="1:12" ht="12.75">
      <c r="A983" s="162">
        <v>235</v>
      </c>
      <c r="B983" s="168" t="s">
        <v>810</v>
      </c>
      <c r="C983" s="169"/>
      <c r="D983" s="170"/>
      <c r="E983" s="244" t="s">
        <v>1116</v>
      </c>
      <c r="F983" s="171" t="s">
        <v>811</v>
      </c>
      <c r="G983" s="172" t="s">
        <v>1275</v>
      </c>
      <c r="H983" s="173">
        <v>9</v>
      </c>
      <c r="I983" s="115"/>
      <c r="J983" s="79">
        <f t="shared" si="30"/>
        <v>0</v>
      </c>
      <c r="K983" s="69" t="str">
        <f t="shared" si="31"/>
        <v>C</v>
      </c>
      <c r="L983" s="67" t="s">
        <v>1821</v>
      </c>
    </row>
    <row r="984" spans="1:12" ht="22.5">
      <c r="A984" s="162"/>
      <c r="B984" s="168" t="s">
        <v>812</v>
      </c>
      <c r="C984" s="169"/>
      <c r="D984" s="170"/>
      <c r="E984" s="244"/>
      <c r="F984" s="171" t="s">
        <v>813</v>
      </c>
      <c r="G984" s="172"/>
      <c r="H984" s="173"/>
      <c r="I984" s="115"/>
      <c r="J984" s="79">
        <f t="shared" si="30"/>
      </c>
      <c r="K984" s="69">
        <f t="shared" si="31"/>
      </c>
      <c r="L984" s="67" t="s">
        <v>1816</v>
      </c>
    </row>
    <row r="985" spans="1:12" ht="12.75">
      <c r="A985" s="162">
        <v>236</v>
      </c>
      <c r="B985" s="168" t="s">
        <v>2063</v>
      </c>
      <c r="C985" s="169"/>
      <c r="D985" s="170"/>
      <c r="E985" s="244" t="s">
        <v>1116</v>
      </c>
      <c r="F985" s="171" t="s">
        <v>814</v>
      </c>
      <c r="G985" s="172" t="s">
        <v>1275</v>
      </c>
      <c r="H985" s="173">
        <v>17</v>
      </c>
      <c r="I985" s="115"/>
      <c r="J985" s="79">
        <f t="shared" si="30"/>
        <v>0</v>
      </c>
      <c r="K985" s="69" t="str">
        <f t="shared" si="31"/>
        <v>C</v>
      </c>
      <c r="L985" s="67" t="s">
        <v>1821</v>
      </c>
    </row>
    <row r="986" spans="1:12" ht="22.5">
      <c r="A986" s="162"/>
      <c r="B986" s="168" t="s">
        <v>815</v>
      </c>
      <c r="C986" s="169"/>
      <c r="D986" s="170"/>
      <c r="E986" s="244"/>
      <c r="F986" s="171" t="s">
        <v>816</v>
      </c>
      <c r="G986" s="172"/>
      <c r="H986" s="173"/>
      <c r="I986" s="115"/>
      <c r="J986" s="79">
        <f t="shared" si="30"/>
      </c>
      <c r="K986" s="69">
        <f t="shared" si="31"/>
      </c>
      <c r="L986" s="67" t="s">
        <v>1816</v>
      </c>
    </row>
    <row r="987" spans="1:12" ht="12.75">
      <c r="A987" s="162">
        <v>237</v>
      </c>
      <c r="B987" s="168" t="s">
        <v>2072</v>
      </c>
      <c r="C987" s="169"/>
      <c r="D987" s="170"/>
      <c r="E987" s="244" t="s">
        <v>1116</v>
      </c>
      <c r="F987" s="171" t="s">
        <v>724</v>
      </c>
      <c r="G987" s="172" t="s">
        <v>1294</v>
      </c>
      <c r="H987" s="173">
        <v>72</v>
      </c>
      <c r="I987" s="115"/>
      <c r="J987" s="79">
        <f t="shared" si="30"/>
        <v>0</v>
      </c>
      <c r="K987" s="69" t="str">
        <f t="shared" si="31"/>
        <v>C</v>
      </c>
      <c r="L987" s="67" t="s">
        <v>1821</v>
      </c>
    </row>
    <row r="988" spans="1:12" ht="12.75">
      <c r="A988" s="162">
        <v>238</v>
      </c>
      <c r="B988" s="168" t="s">
        <v>2074</v>
      </c>
      <c r="C988" s="169"/>
      <c r="D988" s="170"/>
      <c r="E988" s="244" t="s">
        <v>1116</v>
      </c>
      <c r="F988" s="171" t="s">
        <v>2093</v>
      </c>
      <c r="G988" s="172" t="s">
        <v>1294</v>
      </c>
      <c r="H988" s="173">
        <v>5</v>
      </c>
      <c r="I988" s="115"/>
      <c r="J988" s="79">
        <f t="shared" si="30"/>
        <v>0</v>
      </c>
      <c r="K988" s="69" t="str">
        <f t="shared" si="31"/>
        <v>C</v>
      </c>
      <c r="L988" s="67" t="s">
        <v>1821</v>
      </c>
    </row>
    <row r="989" spans="1:12" ht="12.75">
      <c r="A989" s="162">
        <v>239</v>
      </c>
      <c r="B989" s="168" t="s">
        <v>2076</v>
      </c>
      <c r="C989" s="169"/>
      <c r="D989" s="170"/>
      <c r="E989" s="244" t="s">
        <v>1116</v>
      </c>
      <c r="F989" s="171" t="s">
        <v>2094</v>
      </c>
      <c r="G989" s="172" t="s">
        <v>1275</v>
      </c>
      <c r="H989" s="173">
        <v>118</v>
      </c>
      <c r="I989" s="115"/>
      <c r="J989" s="79">
        <f t="shared" si="30"/>
        <v>0</v>
      </c>
      <c r="K989" s="69" t="str">
        <f t="shared" si="31"/>
        <v>C</v>
      </c>
      <c r="L989" s="67" t="s">
        <v>1821</v>
      </c>
    </row>
    <row r="990" spans="1:12" ht="12.75">
      <c r="A990" s="162">
        <v>240</v>
      </c>
      <c r="B990" s="168" t="s">
        <v>2078</v>
      </c>
      <c r="C990" s="169"/>
      <c r="D990" s="170"/>
      <c r="E990" s="244" t="s">
        <v>1116</v>
      </c>
      <c r="F990" s="171" t="s">
        <v>2095</v>
      </c>
      <c r="G990" s="172" t="s">
        <v>1275</v>
      </c>
      <c r="H990" s="173">
        <v>56</v>
      </c>
      <c r="I990" s="115"/>
      <c r="J990" s="79">
        <f t="shared" si="30"/>
        <v>0</v>
      </c>
      <c r="K990" s="69" t="str">
        <f t="shared" si="31"/>
        <v>C</v>
      </c>
      <c r="L990" s="67" t="s">
        <v>1821</v>
      </c>
    </row>
    <row r="991" spans="1:12" ht="22.5">
      <c r="A991" s="162"/>
      <c r="B991" s="168" t="s">
        <v>817</v>
      </c>
      <c r="C991" s="169"/>
      <c r="D991" s="170"/>
      <c r="E991" s="244"/>
      <c r="F991" s="171" t="s">
        <v>818</v>
      </c>
      <c r="G991" s="172"/>
      <c r="H991" s="173"/>
      <c r="I991" s="115"/>
      <c r="J991" s="79">
        <f t="shared" si="30"/>
      </c>
      <c r="K991" s="69">
        <f t="shared" si="31"/>
      </c>
      <c r="L991" s="67" t="s">
        <v>1816</v>
      </c>
    </row>
    <row r="992" spans="1:12" ht="12.75">
      <c r="A992" s="162">
        <v>241</v>
      </c>
      <c r="B992" s="168" t="s">
        <v>819</v>
      </c>
      <c r="C992" s="169"/>
      <c r="D992" s="170"/>
      <c r="E992" s="244"/>
      <c r="F992" s="171" t="s">
        <v>820</v>
      </c>
      <c r="G992" s="172" t="s">
        <v>1275</v>
      </c>
      <c r="H992" s="173">
        <v>167</v>
      </c>
      <c r="I992" s="115"/>
      <c r="J992" s="79">
        <f t="shared" si="30"/>
        <v>0</v>
      </c>
      <c r="K992" s="69" t="str">
        <f t="shared" si="31"/>
        <v>C</v>
      </c>
      <c r="L992" s="67" t="s">
        <v>1821</v>
      </c>
    </row>
    <row r="993" spans="1:12" ht="12.75">
      <c r="A993" s="162">
        <v>242</v>
      </c>
      <c r="B993" s="168" t="s">
        <v>607</v>
      </c>
      <c r="C993" s="169"/>
      <c r="D993" s="170"/>
      <c r="E993" s="244"/>
      <c r="F993" s="171" t="s">
        <v>821</v>
      </c>
      <c r="G993" s="172" t="s">
        <v>1275</v>
      </c>
      <c r="H993" s="173">
        <v>160</v>
      </c>
      <c r="I993" s="115"/>
      <c r="J993" s="79">
        <f t="shared" si="30"/>
        <v>0</v>
      </c>
      <c r="K993" s="69" t="str">
        <f t="shared" si="31"/>
        <v>C</v>
      </c>
      <c r="L993" s="67" t="s">
        <v>1821</v>
      </c>
    </row>
    <row r="994" spans="1:12" ht="12.75">
      <c r="A994" s="162">
        <v>243</v>
      </c>
      <c r="B994" s="168" t="s">
        <v>617</v>
      </c>
      <c r="C994" s="169"/>
      <c r="D994" s="170"/>
      <c r="E994" s="244"/>
      <c r="F994" s="171" t="s">
        <v>822</v>
      </c>
      <c r="G994" s="172" t="s">
        <v>1275</v>
      </c>
      <c r="H994" s="173">
        <v>77</v>
      </c>
      <c r="I994" s="115"/>
      <c r="J994" s="79">
        <f t="shared" si="30"/>
        <v>0</v>
      </c>
      <c r="K994" s="69" t="str">
        <f t="shared" si="31"/>
        <v>C</v>
      </c>
      <c r="L994" s="67" t="s">
        <v>1821</v>
      </c>
    </row>
    <row r="995" spans="1:12" ht="12.75">
      <c r="A995" s="162">
        <v>244</v>
      </c>
      <c r="B995" s="168" t="s">
        <v>823</v>
      </c>
      <c r="C995" s="169"/>
      <c r="D995" s="170"/>
      <c r="E995" s="244"/>
      <c r="F995" s="171" t="s">
        <v>824</v>
      </c>
      <c r="G995" s="172" t="s">
        <v>1275</v>
      </c>
      <c r="H995" s="173">
        <v>73</v>
      </c>
      <c r="I995" s="115"/>
      <c r="J995" s="79">
        <f t="shared" si="30"/>
        <v>0</v>
      </c>
      <c r="K995" s="69" t="str">
        <f t="shared" si="31"/>
        <v>C</v>
      </c>
      <c r="L995" s="67" t="s">
        <v>1821</v>
      </c>
    </row>
    <row r="996" spans="1:12" ht="22.5">
      <c r="A996" s="162"/>
      <c r="B996" s="168" t="s">
        <v>825</v>
      </c>
      <c r="C996" s="169"/>
      <c r="D996" s="170"/>
      <c r="E996" s="244"/>
      <c r="F996" s="171" t="s">
        <v>826</v>
      </c>
      <c r="G996" s="172"/>
      <c r="H996" s="173"/>
      <c r="I996" s="115"/>
      <c r="J996" s="79">
        <f t="shared" si="30"/>
      </c>
      <c r="K996" s="69">
        <f t="shared" si="31"/>
      </c>
      <c r="L996" s="67" t="s">
        <v>1816</v>
      </c>
    </row>
    <row r="997" spans="1:12" ht="12.75">
      <c r="A997" s="162">
        <v>245</v>
      </c>
      <c r="B997" s="168" t="s">
        <v>2152</v>
      </c>
      <c r="C997" s="169"/>
      <c r="D997" s="170"/>
      <c r="E997" s="244"/>
      <c r="F997" s="171" t="s">
        <v>827</v>
      </c>
      <c r="G997" s="172" t="s">
        <v>1294</v>
      </c>
      <c r="H997" s="173">
        <v>112</v>
      </c>
      <c r="I997" s="115"/>
      <c r="J997" s="79">
        <f t="shared" si="30"/>
        <v>0</v>
      </c>
      <c r="K997" s="69" t="str">
        <f t="shared" si="31"/>
        <v>C</v>
      </c>
      <c r="L997" s="67" t="s">
        <v>1821</v>
      </c>
    </row>
    <row r="998" spans="1:12" ht="12.75">
      <c r="A998" s="162">
        <v>246</v>
      </c>
      <c r="B998" s="168" t="s">
        <v>2114</v>
      </c>
      <c r="C998" s="169"/>
      <c r="D998" s="170"/>
      <c r="E998" s="244"/>
      <c r="F998" s="171" t="s">
        <v>828</v>
      </c>
      <c r="G998" s="172" t="s">
        <v>1294</v>
      </c>
      <c r="H998" s="173">
        <v>12</v>
      </c>
      <c r="I998" s="115"/>
      <c r="J998" s="79">
        <f t="shared" si="30"/>
        <v>0</v>
      </c>
      <c r="K998" s="69" t="str">
        <f t="shared" si="31"/>
        <v>C</v>
      </c>
      <c r="L998" s="67" t="s">
        <v>1821</v>
      </c>
    </row>
    <row r="999" spans="1:12" ht="12.75">
      <c r="A999" s="162">
        <v>247</v>
      </c>
      <c r="B999" s="168" t="s">
        <v>2138</v>
      </c>
      <c r="C999" s="169"/>
      <c r="D999" s="170"/>
      <c r="E999" s="244"/>
      <c r="F999" s="171" t="s">
        <v>829</v>
      </c>
      <c r="G999" s="172" t="s">
        <v>1294</v>
      </c>
      <c r="H999" s="173">
        <v>3</v>
      </c>
      <c r="I999" s="115"/>
      <c r="J999" s="79">
        <f t="shared" si="30"/>
        <v>0</v>
      </c>
      <c r="K999" s="69" t="str">
        <f t="shared" si="31"/>
        <v>C</v>
      </c>
      <c r="L999" s="67" t="s">
        <v>1821</v>
      </c>
    </row>
    <row r="1000" spans="1:12" ht="22.5">
      <c r="A1000" s="162"/>
      <c r="B1000" s="168" t="s">
        <v>830</v>
      </c>
      <c r="C1000" s="169"/>
      <c r="D1000" s="170"/>
      <c r="E1000" s="244"/>
      <c r="F1000" s="171" t="s">
        <v>831</v>
      </c>
      <c r="G1000" s="172"/>
      <c r="H1000" s="173"/>
      <c r="I1000" s="115"/>
      <c r="J1000" s="79">
        <f t="shared" si="30"/>
      </c>
      <c r="K1000" s="69">
        <f t="shared" si="31"/>
      </c>
      <c r="L1000" s="67" t="s">
        <v>1816</v>
      </c>
    </row>
    <row r="1001" spans="1:12" ht="12.75">
      <c r="A1001" s="162">
        <v>248</v>
      </c>
      <c r="B1001" s="168" t="s">
        <v>2070</v>
      </c>
      <c r="C1001" s="169"/>
      <c r="D1001" s="170"/>
      <c r="E1001" s="244" t="s">
        <v>1116</v>
      </c>
      <c r="F1001" s="171" t="s">
        <v>832</v>
      </c>
      <c r="G1001" s="172" t="s">
        <v>1275</v>
      </c>
      <c r="H1001" s="173">
        <v>81</v>
      </c>
      <c r="I1001" s="115"/>
      <c r="J1001" s="79">
        <f t="shared" si="30"/>
        <v>0</v>
      </c>
      <c r="K1001" s="69" t="str">
        <f t="shared" si="31"/>
        <v>C</v>
      </c>
      <c r="L1001" s="67" t="s">
        <v>1821</v>
      </c>
    </row>
    <row r="1002" spans="1:12" ht="12.75">
      <c r="A1002" s="162">
        <v>249</v>
      </c>
      <c r="B1002" s="168" t="s">
        <v>2074</v>
      </c>
      <c r="C1002" s="169"/>
      <c r="D1002" s="170"/>
      <c r="E1002" s="244" t="s">
        <v>1116</v>
      </c>
      <c r="F1002" s="171" t="s">
        <v>833</v>
      </c>
      <c r="G1002" s="172" t="s">
        <v>1275</v>
      </c>
      <c r="H1002" s="173">
        <v>29</v>
      </c>
      <c r="I1002" s="115"/>
      <c r="J1002" s="79">
        <f t="shared" si="30"/>
        <v>0</v>
      </c>
      <c r="K1002" s="69" t="str">
        <f t="shared" si="31"/>
        <v>C</v>
      </c>
      <c r="L1002" s="67" t="s">
        <v>1821</v>
      </c>
    </row>
    <row r="1003" spans="1:12" ht="12.75">
      <c r="A1003" s="162">
        <v>250</v>
      </c>
      <c r="B1003" s="168" t="s">
        <v>2076</v>
      </c>
      <c r="C1003" s="169"/>
      <c r="D1003" s="170"/>
      <c r="E1003" s="244" t="s">
        <v>1116</v>
      </c>
      <c r="F1003" s="171" t="s">
        <v>834</v>
      </c>
      <c r="G1003" s="172" t="s">
        <v>1275</v>
      </c>
      <c r="H1003" s="173">
        <v>36</v>
      </c>
      <c r="I1003" s="115"/>
      <c r="J1003" s="79">
        <f t="shared" si="30"/>
        <v>0</v>
      </c>
      <c r="K1003" s="69" t="str">
        <f t="shared" si="31"/>
        <v>C</v>
      </c>
      <c r="L1003" s="67" t="s">
        <v>1821</v>
      </c>
    </row>
    <row r="1004" spans="1:12" ht="12.75">
      <c r="A1004" s="162">
        <v>251</v>
      </c>
      <c r="B1004" s="168" t="s">
        <v>2078</v>
      </c>
      <c r="C1004" s="169"/>
      <c r="D1004" s="170"/>
      <c r="E1004" s="244" t="s">
        <v>1116</v>
      </c>
      <c r="F1004" s="171" t="s">
        <v>835</v>
      </c>
      <c r="G1004" s="172" t="s">
        <v>1275</v>
      </c>
      <c r="H1004" s="173">
        <v>26</v>
      </c>
      <c r="I1004" s="115"/>
      <c r="J1004" s="79">
        <f t="shared" si="30"/>
        <v>0</v>
      </c>
      <c r="K1004" s="69" t="str">
        <f t="shared" si="31"/>
        <v>C</v>
      </c>
      <c r="L1004" s="67" t="s">
        <v>1821</v>
      </c>
    </row>
    <row r="1005" spans="1:12" ht="22.5">
      <c r="A1005" s="162"/>
      <c r="B1005" s="168" t="s">
        <v>836</v>
      </c>
      <c r="C1005" s="169"/>
      <c r="D1005" s="170"/>
      <c r="E1005" s="244"/>
      <c r="F1005" s="171" t="s">
        <v>837</v>
      </c>
      <c r="G1005" s="172"/>
      <c r="H1005" s="173"/>
      <c r="I1005" s="115"/>
      <c r="J1005" s="79">
        <f t="shared" si="30"/>
      </c>
      <c r="K1005" s="69">
        <f t="shared" si="31"/>
      </c>
      <c r="L1005" s="67" t="s">
        <v>1816</v>
      </c>
    </row>
    <row r="1006" spans="1:12" ht="12.75">
      <c r="A1006" s="162">
        <v>252</v>
      </c>
      <c r="B1006" s="168" t="s">
        <v>2135</v>
      </c>
      <c r="C1006" s="169"/>
      <c r="D1006" s="170"/>
      <c r="E1006" s="244"/>
      <c r="F1006" s="171" t="s">
        <v>838</v>
      </c>
      <c r="G1006" s="172" t="s">
        <v>1294</v>
      </c>
      <c r="H1006" s="173">
        <v>109</v>
      </c>
      <c r="I1006" s="115"/>
      <c r="J1006" s="79">
        <f t="shared" si="30"/>
        <v>0</v>
      </c>
      <c r="K1006" s="69" t="str">
        <f t="shared" si="31"/>
        <v>C</v>
      </c>
      <c r="L1006" s="67" t="s">
        <v>1821</v>
      </c>
    </row>
    <row r="1007" spans="1:12" ht="12.75">
      <c r="A1007" s="162">
        <v>253</v>
      </c>
      <c r="B1007" s="168" t="s">
        <v>2100</v>
      </c>
      <c r="C1007" s="169"/>
      <c r="D1007" s="170"/>
      <c r="E1007" s="244"/>
      <c r="F1007" s="171" t="s">
        <v>839</v>
      </c>
      <c r="G1007" s="172" t="s">
        <v>1294</v>
      </c>
      <c r="H1007" s="173">
        <v>66</v>
      </c>
      <c r="I1007" s="115"/>
      <c r="J1007" s="79">
        <f t="shared" si="30"/>
        <v>0</v>
      </c>
      <c r="K1007" s="69" t="str">
        <f t="shared" si="31"/>
        <v>C</v>
      </c>
      <c r="L1007" s="67" t="s">
        <v>1821</v>
      </c>
    </row>
    <row r="1008" spans="1:12" ht="12.75">
      <c r="A1008" s="162">
        <v>254</v>
      </c>
      <c r="B1008" s="168" t="s">
        <v>2152</v>
      </c>
      <c r="C1008" s="169"/>
      <c r="D1008" s="170"/>
      <c r="E1008" s="244"/>
      <c r="F1008" s="171" t="s">
        <v>840</v>
      </c>
      <c r="G1008" s="172" t="s">
        <v>1294</v>
      </c>
      <c r="H1008" s="173">
        <v>46</v>
      </c>
      <c r="I1008" s="115"/>
      <c r="J1008" s="79">
        <f t="shared" si="30"/>
        <v>0</v>
      </c>
      <c r="K1008" s="69" t="str">
        <f t="shared" si="31"/>
        <v>C</v>
      </c>
      <c r="L1008" s="67" t="s">
        <v>1821</v>
      </c>
    </row>
    <row r="1009" spans="1:12" ht="12.75">
      <c r="A1009" s="162">
        <v>255</v>
      </c>
      <c r="B1009" s="168" t="s">
        <v>2114</v>
      </c>
      <c r="C1009" s="169"/>
      <c r="D1009" s="170"/>
      <c r="E1009" s="244"/>
      <c r="F1009" s="171" t="s">
        <v>841</v>
      </c>
      <c r="G1009" s="172" t="s">
        <v>1294</v>
      </c>
      <c r="H1009" s="173">
        <v>30</v>
      </c>
      <c r="I1009" s="115"/>
      <c r="J1009" s="79">
        <f t="shared" si="30"/>
        <v>0</v>
      </c>
      <c r="K1009" s="69" t="str">
        <f t="shared" si="31"/>
        <v>C</v>
      </c>
      <c r="L1009" s="67" t="s">
        <v>1821</v>
      </c>
    </row>
    <row r="1010" spans="1:12" ht="33.75">
      <c r="A1010" s="162"/>
      <c r="B1010" s="168" t="s">
        <v>842</v>
      </c>
      <c r="C1010" s="169"/>
      <c r="D1010" s="170"/>
      <c r="E1010" s="244"/>
      <c r="F1010" s="171" t="s">
        <v>843</v>
      </c>
      <c r="G1010" s="172"/>
      <c r="H1010" s="173"/>
      <c r="I1010" s="115"/>
      <c r="J1010" s="79">
        <f t="shared" si="30"/>
      </c>
      <c r="K1010" s="69">
        <f t="shared" si="31"/>
      </c>
      <c r="L1010" s="67" t="s">
        <v>1816</v>
      </c>
    </row>
    <row r="1011" spans="1:12" ht="12.75">
      <c r="A1011" s="162">
        <v>256</v>
      </c>
      <c r="B1011" s="168" t="s">
        <v>2068</v>
      </c>
      <c r="C1011" s="169"/>
      <c r="D1011" s="170"/>
      <c r="E1011" s="244" t="s">
        <v>1116</v>
      </c>
      <c r="F1011" s="171" t="s">
        <v>844</v>
      </c>
      <c r="G1011" s="172" t="s">
        <v>1275</v>
      </c>
      <c r="H1011" s="173">
        <v>18</v>
      </c>
      <c r="I1011" s="115"/>
      <c r="J1011" s="79">
        <f t="shared" si="30"/>
        <v>0</v>
      </c>
      <c r="K1011" s="69" t="str">
        <f t="shared" si="31"/>
        <v>C</v>
      </c>
      <c r="L1011" s="67" t="s">
        <v>1821</v>
      </c>
    </row>
    <row r="1012" spans="1:12" ht="12.75">
      <c r="A1012" s="162">
        <v>257</v>
      </c>
      <c r="B1012" s="168" t="s">
        <v>2074</v>
      </c>
      <c r="C1012" s="169"/>
      <c r="D1012" s="170"/>
      <c r="E1012" s="244" t="s">
        <v>1116</v>
      </c>
      <c r="F1012" s="171" t="s">
        <v>845</v>
      </c>
      <c r="G1012" s="172" t="s">
        <v>1275</v>
      </c>
      <c r="H1012" s="173">
        <v>161</v>
      </c>
      <c r="I1012" s="115"/>
      <c r="J1012" s="79">
        <f t="shared" si="30"/>
        <v>0</v>
      </c>
      <c r="K1012" s="69" t="str">
        <f t="shared" si="31"/>
        <v>C</v>
      </c>
      <c r="L1012" s="67" t="s">
        <v>1821</v>
      </c>
    </row>
    <row r="1013" spans="1:12" ht="12.75">
      <c r="A1013" s="162">
        <v>258</v>
      </c>
      <c r="B1013" s="168" t="s">
        <v>2076</v>
      </c>
      <c r="C1013" s="169"/>
      <c r="D1013" s="170"/>
      <c r="E1013" s="244" t="s">
        <v>1116</v>
      </c>
      <c r="F1013" s="171" t="s">
        <v>846</v>
      </c>
      <c r="G1013" s="172" t="s">
        <v>1275</v>
      </c>
      <c r="H1013" s="173">
        <v>15</v>
      </c>
      <c r="I1013" s="115"/>
      <c r="J1013" s="79">
        <f t="shared" si="30"/>
        <v>0</v>
      </c>
      <c r="K1013" s="69" t="str">
        <f t="shared" si="31"/>
        <v>C</v>
      </c>
      <c r="L1013" s="67" t="s">
        <v>1821</v>
      </c>
    </row>
    <row r="1014" spans="1:12" ht="33.75">
      <c r="A1014" s="162"/>
      <c r="B1014" s="168" t="s">
        <v>847</v>
      </c>
      <c r="C1014" s="169"/>
      <c r="D1014" s="170"/>
      <c r="E1014" s="244"/>
      <c r="F1014" s="171" t="s">
        <v>848</v>
      </c>
      <c r="G1014" s="172"/>
      <c r="H1014" s="173"/>
      <c r="I1014" s="115"/>
      <c r="J1014" s="79">
        <f t="shared" si="30"/>
      </c>
      <c r="K1014" s="69">
        <f t="shared" si="31"/>
      </c>
      <c r="L1014" s="67" t="s">
        <v>1816</v>
      </c>
    </row>
    <row r="1015" spans="1:12" ht="12.75">
      <c r="A1015" s="162">
        <v>259</v>
      </c>
      <c r="B1015" s="168" t="s">
        <v>2063</v>
      </c>
      <c r="C1015" s="169"/>
      <c r="D1015" s="170"/>
      <c r="E1015" s="244" t="s">
        <v>1116</v>
      </c>
      <c r="F1015" s="171" t="s">
        <v>849</v>
      </c>
      <c r="G1015" s="172" t="s">
        <v>1275</v>
      </c>
      <c r="H1015" s="173">
        <v>12</v>
      </c>
      <c r="I1015" s="115"/>
      <c r="J1015" s="79">
        <f t="shared" si="30"/>
        <v>0</v>
      </c>
      <c r="K1015" s="69" t="str">
        <f t="shared" si="31"/>
        <v>C</v>
      </c>
      <c r="L1015" s="67" t="s">
        <v>1821</v>
      </c>
    </row>
    <row r="1016" spans="1:12" ht="12.75">
      <c r="A1016" s="162">
        <v>260</v>
      </c>
      <c r="B1016" s="168" t="s">
        <v>2068</v>
      </c>
      <c r="C1016" s="169"/>
      <c r="D1016" s="170"/>
      <c r="E1016" s="244" t="s">
        <v>1116</v>
      </c>
      <c r="F1016" s="171" t="s">
        <v>850</v>
      </c>
      <c r="G1016" s="172" t="s">
        <v>1275</v>
      </c>
      <c r="H1016" s="173">
        <v>72</v>
      </c>
      <c r="I1016" s="115"/>
      <c r="J1016" s="79">
        <f t="shared" si="30"/>
        <v>0</v>
      </c>
      <c r="K1016" s="69" t="str">
        <f t="shared" si="31"/>
        <v>C</v>
      </c>
      <c r="L1016" s="67" t="s">
        <v>1821</v>
      </c>
    </row>
    <row r="1017" spans="1:12" ht="12.75">
      <c r="A1017" s="162">
        <v>261</v>
      </c>
      <c r="B1017" s="168" t="s">
        <v>2070</v>
      </c>
      <c r="C1017" s="169"/>
      <c r="D1017" s="170"/>
      <c r="E1017" s="244" t="s">
        <v>1116</v>
      </c>
      <c r="F1017" s="171" t="s">
        <v>851</v>
      </c>
      <c r="G1017" s="172" t="s">
        <v>1275</v>
      </c>
      <c r="H1017" s="173">
        <v>58</v>
      </c>
      <c r="I1017" s="115"/>
      <c r="J1017" s="79">
        <f t="shared" si="30"/>
        <v>0</v>
      </c>
      <c r="K1017" s="69" t="str">
        <f t="shared" si="31"/>
        <v>C</v>
      </c>
      <c r="L1017" s="67" t="s">
        <v>1821</v>
      </c>
    </row>
    <row r="1018" spans="1:12" ht="12.75">
      <c r="A1018" s="162">
        <v>262</v>
      </c>
      <c r="B1018" s="168" t="s">
        <v>2072</v>
      </c>
      <c r="C1018" s="169"/>
      <c r="D1018" s="170"/>
      <c r="E1018" s="244" t="s">
        <v>1116</v>
      </c>
      <c r="F1018" s="171" t="s">
        <v>852</v>
      </c>
      <c r="G1018" s="172" t="s">
        <v>1275</v>
      </c>
      <c r="H1018" s="173">
        <v>36</v>
      </c>
      <c r="I1018" s="115"/>
      <c r="J1018" s="79">
        <f t="shared" si="30"/>
        <v>0</v>
      </c>
      <c r="K1018" s="69" t="str">
        <f t="shared" si="31"/>
        <v>C</v>
      </c>
      <c r="L1018" s="67" t="s">
        <v>1821</v>
      </c>
    </row>
    <row r="1019" spans="1:12" ht="33.75">
      <c r="A1019" s="162"/>
      <c r="B1019" s="168" t="s">
        <v>853</v>
      </c>
      <c r="C1019" s="169"/>
      <c r="D1019" s="170"/>
      <c r="E1019" s="244"/>
      <c r="F1019" s="171" t="s">
        <v>848</v>
      </c>
      <c r="G1019" s="172"/>
      <c r="H1019" s="173"/>
      <c r="I1019" s="115"/>
      <c r="J1019" s="79">
        <f t="shared" si="30"/>
      </c>
      <c r="K1019" s="69">
        <f t="shared" si="31"/>
      </c>
      <c r="L1019" s="67" t="s">
        <v>1816</v>
      </c>
    </row>
    <row r="1020" spans="1:12" ht="12.75">
      <c r="A1020" s="162">
        <v>263</v>
      </c>
      <c r="B1020" s="168" t="s">
        <v>2068</v>
      </c>
      <c r="C1020" s="169"/>
      <c r="D1020" s="170"/>
      <c r="E1020" s="244" t="s">
        <v>1116</v>
      </c>
      <c r="F1020" s="171" t="s">
        <v>854</v>
      </c>
      <c r="G1020" s="172" t="s">
        <v>1275</v>
      </c>
      <c r="H1020" s="173">
        <v>18</v>
      </c>
      <c r="I1020" s="115"/>
      <c r="J1020" s="79">
        <f t="shared" si="30"/>
        <v>0</v>
      </c>
      <c r="K1020" s="69" t="str">
        <f t="shared" si="31"/>
        <v>C</v>
      </c>
      <c r="L1020" s="67" t="s">
        <v>1821</v>
      </c>
    </row>
    <row r="1021" spans="1:12" ht="12.75">
      <c r="A1021" s="162">
        <v>264</v>
      </c>
      <c r="B1021" s="168" t="s">
        <v>2070</v>
      </c>
      <c r="C1021" s="169"/>
      <c r="D1021" s="170"/>
      <c r="E1021" s="244" t="s">
        <v>1116</v>
      </c>
      <c r="F1021" s="171" t="s">
        <v>855</v>
      </c>
      <c r="G1021" s="172" t="s">
        <v>1275</v>
      </c>
      <c r="H1021" s="173">
        <v>116</v>
      </c>
      <c r="I1021" s="115"/>
      <c r="J1021" s="79">
        <f t="shared" si="30"/>
        <v>0</v>
      </c>
      <c r="K1021" s="69" t="str">
        <f t="shared" si="31"/>
        <v>C</v>
      </c>
      <c r="L1021" s="67" t="s">
        <v>1821</v>
      </c>
    </row>
    <row r="1022" spans="1:12" ht="33.75">
      <c r="A1022" s="162"/>
      <c r="B1022" s="168" t="s">
        <v>856</v>
      </c>
      <c r="C1022" s="169"/>
      <c r="D1022" s="170"/>
      <c r="E1022" s="244"/>
      <c r="F1022" s="171" t="s">
        <v>857</v>
      </c>
      <c r="G1022" s="172"/>
      <c r="H1022" s="173"/>
      <c r="I1022" s="115"/>
      <c r="J1022" s="79">
        <f aca="true" t="shared" si="32" ref="J1022:J1085">+IF(AND(H1022="",I1022=""),"",ROUND(H1022*I1022,2))</f>
      </c>
      <c r="K1022" s="69">
        <f aca="true" t="shared" si="33" ref="K1022:K1085">IF(G1022&lt;&gt;"","C","")</f>
      </c>
      <c r="L1022" s="67" t="s">
        <v>1816</v>
      </c>
    </row>
    <row r="1023" spans="1:12" ht="12.75">
      <c r="A1023" s="162">
        <v>265</v>
      </c>
      <c r="B1023" s="168" t="s">
        <v>2063</v>
      </c>
      <c r="C1023" s="169"/>
      <c r="D1023" s="170"/>
      <c r="E1023" s="244" t="s">
        <v>1116</v>
      </c>
      <c r="F1023" s="171" t="s">
        <v>2183</v>
      </c>
      <c r="G1023" s="172" t="s">
        <v>1231</v>
      </c>
      <c r="H1023" s="173">
        <v>94</v>
      </c>
      <c r="I1023" s="115"/>
      <c r="J1023" s="79">
        <f t="shared" si="32"/>
        <v>0</v>
      </c>
      <c r="K1023" s="69" t="str">
        <f t="shared" si="33"/>
        <v>C</v>
      </c>
      <c r="L1023" s="67" t="s">
        <v>1821</v>
      </c>
    </row>
    <row r="1024" spans="1:12" ht="22.5">
      <c r="A1024" s="162"/>
      <c r="B1024" s="168" t="s">
        <v>858</v>
      </c>
      <c r="C1024" s="169"/>
      <c r="D1024" s="170"/>
      <c r="E1024" s="244"/>
      <c r="F1024" s="171" t="s">
        <v>859</v>
      </c>
      <c r="G1024" s="172"/>
      <c r="H1024" s="173"/>
      <c r="I1024" s="115"/>
      <c r="J1024" s="79">
        <f t="shared" si="32"/>
      </c>
      <c r="K1024" s="69">
        <f t="shared" si="33"/>
      </c>
      <c r="L1024" s="67" t="s">
        <v>1816</v>
      </c>
    </row>
    <row r="1025" spans="1:12" ht="12.75">
      <c r="A1025" s="162">
        <v>266</v>
      </c>
      <c r="B1025" s="168" t="s">
        <v>2138</v>
      </c>
      <c r="C1025" s="169"/>
      <c r="D1025" s="170"/>
      <c r="E1025" s="244"/>
      <c r="F1025" s="171" t="s">
        <v>860</v>
      </c>
      <c r="G1025" s="172" t="s">
        <v>1223</v>
      </c>
      <c r="H1025" s="173">
        <v>1</v>
      </c>
      <c r="I1025" s="115"/>
      <c r="J1025" s="79">
        <f t="shared" si="32"/>
        <v>0</v>
      </c>
      <c r="K1025" s="69" t="str">
        <f t="shared" si="33"/>
        <v>C</v>
      </c>
      <c r="L1025" s="67" t="s">
        <v>1821</v>
      </c>
    </row>
    <row r="1026" spans="1:12" ht="12.75">
      <c r="A1026" s="162">
        <v>267</v>
      </c>
      <c r="B1026" s="168" t="s">
        <v>2109</v>
      </c>
      <c r="C1026" s="169"/>
      <c r="D1026" s="170"/>
      <c r="E1026" s="244"/>
      <c r="F1026" s="171" t="s">
        <v>861</v>
      </c>
      <c r="G1026" s="172" t="s">
        <v>1223</v>
      </c>
      <c r="H1026" s="173">
        <v>1</v>
      </c>
      <c r="I1026" s="115"/>
      <c r="J1026" s="79">
        <f t="shared" si="32"/>
        <v>0</v>
      </c>
      <c r="K1026" s="69" t="str">
        <f t="shared" si="33"/>
        <v>C</v>
      </c>
      <c r="L1026" s="67" t="s">
        <v>1821</v>
      </c>
    </row>
    <row r="1027" spans="1:12" ht="12.75">
      <c r="A1027" s="162"/>
      <c r="B1027" s="168" t="s">
        <v>862</v>
      </c>
      <c r="C1027" s="169"/>
      <c r="D1027" s="170"/>
      <c r="E1027" s="244"/>
      <c r="F1027" s="171" t="s">
        <v>863</v>
      </c>
      <c r="G1027" s="172"/>
      <c r="H1027" s="173"/>
      <c r="I1027" s="115"/>
      <c r="J1027" s="79">
        <f t="shared" si="32"/>
      </c>
      <c r="K1027" s="69">
        <f t="shared" si="33"/>
      </c>
      <c r="L1027" s="67" t="s">
        <v>1816</v>
      </c>
    </row>
    <row r="1028" spans="1:12" ht="12.75">
      <c r="A1028" s="162">
        <v>268</v>
      </c>
      <c r="B1028" s="168">
        <v>9</v>
      </c>
      <c r="C1028" s="169"/>
      <c r="D1028" s="170"/>
      <c r="E1028" s="244"/>
      <c r="F1028" s="171" t="s">
        <v>864</v>
      </c>
      <c r="G1028" s="172" t="s">
        <v>1223</v>
      </c>
      <c r="H1028" s="173">
        <v>22</v>
      </c>
      <c r="I1028" s="115"/>
      <c r="J1028" s="79">
        <f t="shared" si="32"/>
        <v>0</v>
      </c>
      <c r="K1028" s="69" t="str">
        <f t="shared" si="33"/>
        <v>C</v>
      </c>
      <c r="L1028" s="67" t="s">
        <v>1821</v>
      </c>
    </row>
    <row r="1029" spans="1:12" ht="22.5">
      <c r="A1029" s="162"/>
      <c r="B1029" s="168" t="s">
        <v>865</v>
      </c>
      <c r="C1029" s="169"/>
      <c r="D1029" s="170"/>
      <c r="E1029" s="244"/>
      <c r="F1029" s="171" t="s">
        <v>866</v>
      </c>
      <c r="G1029" s="172"/>
      <c r="H1029" s="173"/>
      <c r="I1029" s="115"/>
      <c r="J1029" s="79">
        <f t="shared" si="32"/>
      </c>
      <c r="K1029" s="69">
        <f t="shared" si="33"/>
      </c>
      <c r="L1029" s="67" t="s">
        <v>1816</v>
      </c>
    </row>
    <row r="1030" spans="1:12" ht="12.75">
      <c r="A1030" s="162">
        <v>269</v>
      </c>
      <c r="B1030" s="168" t="s">
        <v>867</v>
      </c>
      <c r="C1030" s="169"/>
      <c r="D1030" s="170"/>
      <c r="E1030" s="244" t="s">
        <v>1116</v>
      </c>
      <c r="F1030" s="171" t="s">
        <v>868</v>
      </c>
      <c r="G1030" s="172" t="s">
        <v>1223</v>
      </c>
      <c r="H1030" s="173">
        <v>4</v>
      </c>
      <c r="I1030" s="115"/>
      <c r="J1030" s="79">
        <f t="shared" si="32"/>
        <v>0</v>
      </c>
      <c r="K1030" s="69" t="str">
        <f t="shared" si="33"/>
        <v>C</v>
      </c>
      <c r="L1030" s="67" t="s">
        <v>1821</v>
      </c>
    </row>
    <row r="1031" spans="1:12" ht="12.75">
      <c r="A1031" s="162">
        <v>270</v>
      </c>
      <c r="B1031" s="168" t="s">
        <v>2068</v>
      </c>
      <c r="C1031" s="169"/>
      <c r="D1031" s="170"/>
      <c r="E1031" s="244" t="s">
        <v>1116</v>
      </c>
      <c r="F1031" s="171" t="s">
        <v>869</v>
      </c>
      <c r="G1031" s="172" t="s">
        <v>1223</v>
      </c>
      <c r="H1031" s="173">
        <v>2</v>
      </c>
      <c r="I1031" s="115"/>
      <c r="J1031" s="79">
        <f t="shared" si="32"/>
        <v>0</v>
      </c>
      <c r="K1031" s="69" t="str">
        <f t="shared" si="33"/>
        <v>C</v>
      </c>
      <c r="L1031" s="67" t="s">
        <v>1821</v>
      </c>
    </row>
    <row r="1032" spans="1:12" ht="12.75">
      <c r="A1032" s="162"/>
      <c r="B1032" s="168" t="s">
        <v>870</v>
      </c>
      <c r="C1032" s="169"/>
      <c r="D1032" s="170"/>
      <c r="E1032" s="244"/>
      <c r="F1032" s="171" t="s">
        <v>871</v>
      </c>
      <c r="G1032" s="172"/>
      <c r="H1032" s="173"/>
      <c r="I1032" s="115"/>
      <c r="J1032" s="79">
        <f t="shared" si="32"/>
      </c>
      <c r="K1032" s="69">
        <f t="shared" si="33"/>
      </c>
      <c r="L1032" s="67" t="s">
        <v>1816</v>
      </c>
    </row>
    <row r="1033" spans="1:12" ht="12.75">
      <c r="A1033" s="162">
        <v>271</v>
      </c>
      <c r="B1033" s="168">
        <v>1</v>
      </c>
      <c r="C1033" s="169"/>
      <c r="D1033" s="170"/>
      <c r="E1033" s="244"/>
      <c r="F1033" s="171" t="s">
        <v>872</v>
      </c>
      <c r="G1033" s="172" t="s">
        <v>1223</v>
      </c>
      <c r="H1033" s="173">
        <v>14</v>
      </c>
      <c r="I1033" s="115"/>
      <c r="J1033" s="79">
        <f t="shared" si="32"/>
        <v>0</v>
      </c>
      <c r="K1033" s="69" t="str">
        <f t="shared" si="33"/>
        <v>C</v>
      </c>
      <c r="L1033" s="67" t="s">
        <v>1821</v>
      </c>
    </row>
    <row r="1034" spans="1:12" ht="12.75">
      <c r="A1034" s="162">
        <v>272</v>
      </c>
      <c r="B1034" s="168">
        <v>4</v>
      </c>
      <c r="C1034" s="169"/>
      <c r="D1034" s="170"/>
      <c r="E1034" s="244"/>
      <c r="F1034" s="171" t="s">
        <v>1422</v>
      </c>
      <c r="G1034" s="172" t="s">
        <v>1223</v>
      </c>
      <c r="H1034" s="173">
        <v>14</v>
      </c>
      <c r="I1034" s="115"/>
      <c r="J1034" s="79">
        <f t="shared" si="32"/>
        <v>0</v>
      </c>
      <c r="K1034" s="69" t="str">
        <f t="shared" si="33"/>
        <v>C</v>
      </c>
      <c r="L1034" s="67" t="s">
        <v>1821</v>
      </c>
    </row>
    <row r="1035" spans="1:12" ht="22.5">
      <c r="A1035" s="162"/>
      <c r="B1035" s="168" t="s">
        <v>1423</v>
      </c>
      <c r="C1035" s="169"/>
      <c r="D1035" s="170"/>
      <c r="E1035" s="244"/>
      <c r="F1035" s="171" t="s">
        <v>1424</v>
      </c>
      <c r="G1035" s="172"/>
      <c r="H1035" s="173"/>
      <c r="I1035" s="115"/>
      <c r="J1035" s="79">
        <f t="shared" si="32"/>
      </c>
      <c r="K1035" s="69">
        <f t="shared" si="33"/>
      </c>
      <c r="L1035" s="67" t="s">
        <v>1816</v>
      </c>
    </row>
    <row r="1036" spans="1:12" ht="12.75">
      <c r="A1036" s="162">
        <v>273</v>
      </c>
      <c r="B1036" s="168" t="s">
        <v>2135</v>
      </c>
      <c r="C1036" s="169"/>
      <c r="D1036" s="170"/>
      <c r="E1036" s="244"/>
      <c r="F1036" s="171" t="s">
        <v>1425</v>
      </c>
      <c r="G1036" s="172" t="s">
        <v>1223</v>
      </c>
      <c r="H1036" s="173">
        <v>14</v>
      </c>
      <c r="I1036" s="115"/>
      <c r="J1036" s="79">
        <f t="shared" si="32"/>
        <v>0</v>
      </c>
      <c r="K1036" s="69" t="str">
        <f t="shared" si="33"/>
        <v>C</v>
      </c>
      <c r="L1036" s="67" t="s">
        <v>1821</v>
      </c>
    </row>
    <row r="1037" spans="1:12" ht="22.5">
      <c r="A1037" s="162"/>
      <c r="B1037" s="168" t="s">
        <v>1426</v>
      </c>
      <c r="C1037" s="169"/>
      <c r="D1037" s="170"/>
      <c r="E1037" s="244"/>
      <c r="F1037" s="171" t="s">
        <v>1427</v>
      </c>
      <c r="G1037" s="172"/>
      <c r="H1037" s="173"/>
      <c r="I1037" s="115"/>
      <c r="J1037" s="79">
        <f t="shared" si="32"/>
      </c>
      <c r="K1037" s="69">
        <f t="shared" si="33"/>
      </c>
      <c r="L1037" s="67" t="s">
        <v>1816</v>
      </c>
    </row>
    <row r="1038" spans="1:12" ht="12.75">
      <c r="A1038" s="162">
        <v>274</v>
      </c>
      <c r="B1038" s="168" t="s">
        <v>2100</v>
      </c>
      <c r="C1038" s="169"/>
      <c r="D1038" s="170"/>
      <c r="E1038" s="244"/>
      <c r="F1038" s="171" t="s">
        <v>1428</v>
      </c>
      <c r="G1038" s="172" t="s">
        <v>1223</v>
      </c>
      <c r="H1038" s="173">
        <v>4</v>
      </c>
      <c r="I1038" s="115"/>
      <c r="J1038" s="79">
        <f t="shared" si="32"/>
        <v>0</v>
      </c>
      <c r="K1038" s="69" t="str">
        <f t="shared" si="33"/>
        <v>C</v>
      </c>
      <c r="L1038" s="67" t="s">
        <v>1821</v>
      </c>
    </row>
    <row r="1039" spans="1:12" ht="22.5">
      <c r="A1039" s="162"/>
      <c r="B1039" s="168" t="s">
        <v>1429</v>
      </c>
      <c r="C1039" s="169"/>
      <c r="D1039" s="170"/>
      <c r="E1039" s="244"/>
      <c r="F1039" s="171" t="s">
        <v>1430</v>
      </c>
      <c r="G1039" s="172"/>
      <c r="H1039" s="173"/>
      <c r="I1039" s="115"/>
      <c r="J1039" s="79">
        <f t="shared" si="32"/>
      </c>
      <c r="K1039" s="69">
        <f t="shared" si="33"/>
      </c>
      <c r="L1039" s="67" t="s">
        <v>1816</v>
      </c>
    </row>
    <row r="1040" spans="1:12" ht="12.75">
      <c r="A1040" s="162">
        <v>275</v>
      </c>
      <c r="B1040" s="168" t="s">
        <v>2100</v>
      </c>
      <c r="C1040" s="169"/>
      <c r="D1040" s="170"/>
      <c r="E1040" s="244"/>
      <c r="F1040" s="171" t="s">
        <v>1431</v>
      </c>
      <c r="G1040" s="172" t="s">
        <v>1223</v>
      </c>
      <c r="H1040" s="173">
        <v>2</v>
      </c>
      <c r="I1040" s="115"/>
      <c r="J1040" s="79">
        <f t="shared" si="32"/>
        <v>0</v>
      </c>
      <c r="K1040" s="69" t="str">
        <f t="shared" si="33"/>
        <v>C</v>
      </c>
      <c r="L1040" s="67" t="s">
        <v>1821</v>
      </c>
    </row>
    <row r="1041" spans="1:12" ht="12.75">
      <c r="A1041" s="162"/>
      <c r="B1041" s="168" t="s">
        <v>1432</v>
      </c>
      <c r="C1041" s="169"/>
      <c r="D1041" s="170"/>
      <c r="E1041" s="244"/>
      <c r="F1041" s="171" t="s">
        <v>1433</v>
      </c>
      <c r="G1041" s="172"/>
      <c r="H1041" s="173"/>
      <c r="I1041" s="115"/>
      <c r="J1041" s="79">
        <f t="shared" si="32"/>
      </c>
      <c r="K1041" s="69">
        <f t="shared" si="33"/>
      </c>
      <c r="L1041" s="67" t="s">
        <v>1816</v>
      </c>
    </row>
    <row r="1042" spans="1:12" ht="12.75">
      <c r="A1042" s="162">
        <v>276</v>
      </c>
      <c r="B1042" s="168">
        <v>4</v>
      </c>
      <c r="C1042" s="169"/>
      <c r="D1042" s="170"/>
      <c r="E1042" s="244"/>
      <c r="F1042" s="171" t="s">
        <v>1434</v>
      </c>
      <c r="G1042" s="172" t="s">
        <v>1223</v>
      </c>
      <c r="H1042" s="173">
        <v>23</v>
      </c>
      <c r="I1042" s="115"/>
      <c r="J1042" s="79">
        <f t="shared" si="32"/>
        <v>0</v>
      </c>
      <c r="K1042" s="69" t="str">
        <f t="shared" si="33"/>
        <v>C</v>
      </c>
      <c r="L1042" s="67" t="s">
        <v>1821</v>
      </c>
    </row>
    <row r="1043" spans="1:12" ht="12.75">
      <c r="A1043" s="162">
        <v>277</v>
      </c>
      <c r="B1043" s="168">
        <v>7</v>
      </c>
      <c r="C1043" s="169"/>
      <c r="D1043" s="170"/>
      <c r="E1043" s="244"/>
      <c r="F1043" s="171" t="s">
        <v>1435</v>
      </c>
      <c r="G1043" s="172" t="s">
        <v>1223</v>
      </c>
      <c r="H1043" s="173">
        <v>3</v>
      </c>
      <c r="I1043" s="115"/>
      <c r="J1043" s="79">
        <f t="shared" si="32"/>
        <v>0</v>
      </c>
      <c r="K1043" s="69" t="str">
        <f t="shared" si="33"/>
        <v>C</v>
      </c>
      <c r="L1043" s="67" t="s">
        <v>1821</v>
      </c>
    </row>
    <row r="1044" spans="1:12" ht="12.75">
      <c r="A1044" s="162">
        <v>278</v>
      </c>
      <c r="B1044" s="168">
        <v>8</v>
      </c>
      <c r="C1044" s="169"/>
      <c r="D1044" s="170"/>
      <c r="E1044" s="244"/>
      <c r="F1044" s="171" t="s">
        <v>1436</v>
      </c>
      <c r="G1044" s="172" t="s">
        <v>1223</v>
      </c>
      <c r="H1044" s="173">
        <v>23</v>
      </c>
      <c r="I1044" s="115"/>
      <c r="J1044" s="79">
        <f t="shared" si="32"/>
        <v>0</v>
      </c>
      <c r="K1044" s="69" t="str">
        <f t="shared" si="33"/>
        <v>C</v>
      </c>
      <c r="L1044" s="67" t="s">
        <v>1821</v>
      </c>
    </row>
    <row r="1045" spans="1:12" ht="22.5">
      <c r="A1045" s="162"/>
      <c r="B1045" s="168" t="s">
        <v>1437</v>
      </c>
      <c r="C1045" s="169"/>
      <c r="D1045" s="170"/>
      <c r="E1045" s="244"/>
      <c r="F1045" s="171" t="s">
        <v>1438</v>
      </c>
      <c r="G1045" s="172"/>
      <c r="H1045" s="173"/>
      <c r="I1045" s="115"/>
      <c r="J1045" s="79">
        <f t="shared" si="32"/>
      </c>
      <c r="K1045" s="69">
        <f t="shared" si="33"/>
      </c>
      <c r="L1045" s="67" t="s">
        <v>1816</v>
      </c>
    </row>
    <row r="1046" spans="1:12" ht="12.75">
      <c r="A1046" s="162">
        <v>279</v>
      </c>
      <c r="B1046" s="168" t="s">
        <v>2100</v>
      </c>
      <c r="C1046" s="169"/>
      <c r="D1046" s="170"/>
      <c r="E1046" s="244"/>
      <c r="F1046" s="171" t="s">
        <v>1439</v>
      </c>
      <c r="G1046" s="172" t="s">
        <v>1223</v>
      </c>
      <c r="H1046" s="173">
        <v>2</v>
      </c>
      <c r="I1046" s="115"/>
      <c r="J1046" s="79">
        <f t="shared" si="32"/>
        <v>0</v>
      </c>
      <c r="K1046" s="69" t="str">
        <f t="shared" si="33"/>
        <v>C</v>
      </c>
      <c r="L1046" s="67" t="s">
        <v>1821</v>
      </c>
    </row>
    <row r="1047" spans="1:12" ht="12.75">
      <c r="A1047" s="162"/>
      <c r="B1047" s="168" t="s">
        <v>1440</v>
      </c>
      <c r="C1047" s="169"/>
      <c r="D1047" s="170"/>
      <c r="E1047" s="244"/>
      <c r="F1047" s="171" t="s">
        <v>1441</v>
      </c>
      <c r="G1047" s="172"/>
      <c r="H1047" s="173"/>
      <c r="I1047" s="115"/>
      <c r="J1047" s="79">
        <f t="shared" si="32"/>
      </c>
      <c r="K1047" s="69">
        <f t="shared" si="33"/>
      </c>
      <c r="L1047" s="67" t="s">
        <v>1816</v>
      </c>
    </row>
    <row r="1048" spans="1:12" ht="12.75">
      <c r="A1048" s="162">
        <v>280</v>
      </c>
      <c r="B1048" s="168">
        <v>3</v>
      </c>
      <c r="C1048" s="169"/>
      <c r="D1048" s="170"/>
      <c r="E1048" s="244"/>
      <c r="F1048" s="171" t="s">
        <v>1442</v>
      </c>
      <c r="G1048" s="172" t="s">
        <v>1223</v>
      </c>
      <c r="H1048" s="173">
        <v>4</v>
      </c>
      <c r="I1048" s="115"/>
      <c r="J1048" s="79">
        <f t="shared" si="32"/>
        <v>0</v>
      </c>
      <c r="K1048" s="69" t="str">
        <f t="shared" si="33"/>
        <v>C</v>
      </c>
      <c r="L1048" s="67" t="s">
        <v>1821</v>
      </c>
    </row>
    <row r="1049" spans="1:12" ht="22.5">
      <c r="A1049" s="162"/>
      <c r="B1049" s="168" t="s">
        <v>1443</v>
      </c>
      <c r="C1049" s="169"/>
      <c r="D1049" s="170"/>
      <c r="E1049" s="244"/>
      <c r="F1049" s="171" t="s">
        <v>1444</v>
      </c>
      <c r="G1049" s="172"/>
      <c r="H1049" s="173"/>
      <c r="I1049" s="115"/>
      <c r="J1049" s="79">
        <f t="shared" si="32"/>
      </c>
      <c r="K1049" s="69">
        <f t="shared" si="33"/>
      </c>
      <c r="L1049" s="67" t="s">
        <v>1816</v>
      </c>
    </row>
    <row r="1050" spans="1:12" ht="12.75">
      <c r="A1050" s="162">
        <v>281</v>
      </c>
      <c r="B1050" s="168">
        <v>1</v>
      </c>
      <c r="C1050" s="169"/>
      <c r="D1050" s="170"/>
      <c r="E1050" s="244"/>
      <c r="F1050" s="171" t="s">
        <v>1445</v>
      </c>
      <c r="G1050" s="172" t="s">
        <v>1223</v>
      </c>
      <c r="H1050" s="173">
        <v>1</v>
      </c>
      <c r="I1050" s="115"/>
      <c r="J1050" s="79">
        <f t="shared" si="32"/>
        <v>0</v>
      </c>
      <c r="K1050" s="69" t="str">
        <f t="shared" si="33"/>
        <v>C</v>
      </c>
      <c r="L1050" s="67" t="s">
        <v>1821</v>
      </c>
    </row>
    <row r="1051" spans="1:12" ht="12.75">
      <c r="A1051" s="162">
        <v>282</v>
      </c>
      <c r="B1051" s="168">
        <v>2</v>
      </c>
      <c r="C1051" s="169"/>
      <c r="D1051" s="170"/>
      <c r="E1051" s="244"/>
      <c r="F1051" s="171" t="s">
        <v>1446</v>
      </c>
      <c r="G1051" s="172" t="s">
        <v>1223</v>
      </c>
      <c r="H1051" s="173">
        <v>1</v>
      </c>
      <c r="I1051" s="115"/>
      <c r="J1051" s="79">
        <f t="shared" si="32"/>
        <v>0</v>
      </c>
      <c r="K1051" s="69" t="str">
        <f t="shared" si="33"/>
        <v>C</v>
      </c>
      <c r="L1051" s="67" t="s">
        <v>1821</v>
      </c>
    </row>
    <row r="1052" spans="1:12" ht="12.75">
      <c r="A1052" s="162"/>
      <c r="B1052" s="168" t="s">
        <v>1447</v>
      </c>
      <c r="C1052" s="169"/>
      <c r="D1052" s="170"/>
      <c r="E1052" s="244"/>
      <c r="F1052" s="171" t="s">
        <v>1448</v>
      </c>
      <c r="G1052" s="172"/>
      <c r="H1052" s="173"/>
      <c r="I1052" s="115"/>
      <c r="J1052" s="79">
        <f t="shared" si="32"/>
      </c>
      <c r="K1052" s="69">
        <f t="shared" si="33"/>
      </c>
      <c r="L1052" s="67" t="s">
        <v>1816</v>
      </c>
    </row>
    <row r="1053" spans="1:12" ht="12.75">
      <c r="A1053" s="162">
        <v>283</v>
      </c>
      <c r="B1053" s="168">
        <v>3</v>
      </c>
      <c r="C1053" s="169"/>
      <c r="D1053" s="170"/>
      <c r="E1053" s="244"/>
      <c r="F1053" s="171" t="s">
        <v>1449</v>
      </c>
      <c r="G1053" s="172" t="s">
        <v>1223</v>
      </c>
      <c r="H1053" s="173">
        <v>4</v>
      </c>
      <c r="I1053" s="115"/>
      <c r="J1053" s="79">
        <f t="shared" si="32"/>
        <v>0</v>
      </c>
      <c r="K1053" s="69" t="str">
        <f t="shared" si="33"/>
        <v>C</v>
      </c>
      <c r="L1053" s="67" t="s">
        <v>1821</v>
      </c>
    </row>
    <row r="1054" spans="1:12" ht="22.5">
      <c r="A1054" s="162"/>
      <c r="B1054" s="168" t="s">
        <v>1450</v>
      </c>
      <c r="C1054" s="169"/>
      <c r="D1054" s="170"/>
      <c r="E1054" s="244"/>
      <c r="F1054" s="171" t="s">
        <v>1451</v>
      </c>
      <c r="G1054" s="172"/>
      <c r="H1054" s="173"/>
      <c r="I1054" s="115"/>
      <c r="J1054" s="79">
        <f t="shared" si="32"/>
      </c>
      <c r="K1054" s="69">
        <f t="shared" si="33"/>
      </c>
      <c r="L1054" s="67" t="s">
        <v>1816</v>
      </c>
    </row>
    <row r="1055" spans="1:12" ht="12.75">
      <c r="A1055" s="162">
        <v>284</v>
      </c>
      <c r="B1055" s="168">
        <v>3</v>
      </c>
      <c r="C1055" s="169"/>
      <c r="D1055" s="170"/>
      <c r="E1055" s="244"/>
      <c r="F1055" s="171" t="s">
        <v>1452</v>
      </c>
      <c r="G1055" s="172" t="s">
        <v>1223</v>
      </c>
      <c r="H1055" s="173">
        <v>5</v>
      </c>
      <c r="I1055" s="115"/>
      <c r="J1055" s="79">
        <f t="shared" si="32"/>
        <v>0</v>
      </c>
      <c r="K1055" s="69" t="str">
        <f t="shared" si="33"/>
        <v>C</v>
      </c>
      <c r="L1055" s="67" t="s">
        <v>1821</v>
      </c>
    </row>
    <row r="1056" spans="1:12" ht="12.75">
      <c r="A1056" s="162">
        <v>285</v>
      </c>
      <c r="B1056" s="168">
        <v>4</v>
      </c>
      <c r="C1056" s="169"/>
      <c r="D1056" s="170"/>
      <c r="E1056" s="244"/>
      <c r="F1056" s="171" t="s">
        <v>1453</v>
      </c>
      <c r="G1056" s="172" t="s">
        <v>1223</v>
      </c>
      <c r="H1056" s="173">
        <v>7</v>
      </c>
      <c r="I1056" s="115"/>
      <c r="J1056" s="79">
        <f t="shared" si="32"/>
        <v>0</v>
      </c>
      <c r="K1056" s="69" t="str">
        <f t="shared" si="33"/>
        <v>C</v>
      </c>
      <c r="L1056" s="67" t="s">
        <v>1821</v>
      </c>
    </row>
    <row r="1057" spans="1:12" ht="22.5">
      <c r="A1057" s="162"/>
      <c r="B1057" s="168" t="s">
        <v>1454</v>
      </c>
      <c r="C1057" s="169"/>
      <c r="D1057" s="170"/>
      <c r="E1057" s="244"/>
      <c r="F1057" s="171" t="s">
        <v>1455</v>
      </c>
      <c r="G1057" s="172"/>
      <c r="H1057" s="173"/>
      <c r="I1057" s="115"/>
      <c r="J1057" s="79">
        <f t="shared" si="32"/>
      </c>
      <c r="K1057" s="69">
        <f t="shared" si="33"/>
      </c>
      <c r="L1057" s="67" t="s">
        <v>1816</v>
      </c>
    </row>
    <row r="1058" spans="1:12" ht="12.75">
      <c r="A1058" s="162">
        <v>286</v>
      </c>
      <c r="B1058" s="168" t="s">
        <v>2152</v>
      </c>
      <c r="C1058" s="169"/>
      <c r="D1058" s="170"/>
      <c r="E1058" s="244"/>
      <c r="F1058" s="171" t="s">
        <v>1456</v>
      </c>
      <c r="G1058" s="172" t="s">
        <v>1223</v>
      </c>
      <c r="H1058" s="173">
        <v>16</v>
      </c>
      <c r="I1058" s="115"/>
      <c r="J1058" s="79">
        <f t="shared" si="32"/>
        <v>0</v>
      </c>
      <c r="K1058" s="69" t="str">
        <f t="shared" si="33"/>
        <v>C</v>
      </c>
      <c r="L1058" s="67" t="s">
        <v>1821</v>
      </c>
    </row>
    <row r="1059" spans="1:12" ht="12.75">
      <c r="A1059" s="162">
        <v>287</v>
      </c>
      <c r="B1059" s="168" t="s">
        <v>2114</v>
      </c>
      <c r="C1059" s="169"/>
      <c r="D1059" s="170"/>
      <c r="E1059" s="244"/>
      <c r="F1059" s="171" t="s">
        <v>1457</v>
      </c>
      <c r="G1059" s="172" t="s">
        <v>1223</v>
      </c>
      <c r="H1059" s="173">
        <v>2</v>
      </c>
      <c r="I1059" s="115"/>
      <c r="J1059" s="79">
        <f t="shared" si="32"/>
        <v>0</v>
      </c>
      <c r="K1059" s="69" t="str">
        <f t="shared" si="33"/>
        <v>C</v>
      </c>
      <c r="L1059" s="67" t="s">
        <v>1821</v>
      </c>
    </row>
    <row r="1060" spans="1:12" ht="12.75">
      <c r="A1060" s="162">
        <v>288</v>
      </c>
      <c r="B1060" s="168" t="s">
        <v>2138</v>
      </c>
      <c r="C1060" s="169"/>
      <c r="D1060" s="170"/>
      <c r="E1060" s="244"/>
      <c r="F1060" s="171" t="s">
        <v>1458</v>
      </c>
      <c r="G1060" s="172" t="s">
        <v>1223</v>
      </c>
      <c r="H1060" s="173">
        <v>5</v>
      </c>
      <c r="I1060" s="115"/>
      <c r="J1060" s="79">
        <f t="shared" si="32"/>
        <v>0</v>
      </c>
      <c r="K1060" s="69" t="str">
        <f t="shared" si="33"/>
        <v>C</v>
      </c>
      <c r="L1060" s="67" t="s">
        <v>1821</v>
      </c>
    </row>
    <row r="1061" spans="1:12" ht="22.5">
      <c r="A1061" s="162"/>
      <c r="B1061" s="168" t="s">
        <v>1459</v>
      </c>
      <c r="C1061" s="169"/>
      <c r="D1061" s="170"/>
      <c r="E1061" s="244"/>
      <c r="F1061" s="171" t="s">
        <v>1460</v>
      </c>
      <c r="G1061" s="172"/>
      <c r="H1061" s="173"/>
      <c r="I1061" s="115"/>
      <c r="J1061" s="79">
        <f t="shared" si="32"/>
      </c>
      <c r="K1061" s="69">
        <f t="shared" si="33"/>
      </c>
      <c r="L1061" s="67" t="s">
        <v>1816</v>
      </c>
    </row>
    <row r="1062" spans="1:12" ht="12.75">
      <c r="A1062" s="162">
        <v>289</v>
      </c>
      <c r="B1062" s="168" t="s">
        <v>2063</v>
      </c>
      <c r="C1062" s="169"/>
      <c r="D1062" s="170"/>
      <c r="E1062" s="244" t="s">
        <v>1116</v>
      </c>
      <c r="F1062" s="171" t="s">
        <v>2193</v>
      </c>
      <c r="G1062" s="172" t="s">
        <v>1223</v>
      </c>
      <c r="H1062" s="173">
        <v>5</v>
      </c>
      <c r="I1062" s="115"/>
      <c r="J1062" s="79">
        <f t="shared" si="32"/>
        <v>0</v>
      </c>
      <c r="K1062" s="69" t="str">
        <f t="shared" si="33"/>
        <v>C</v>
      </c>
      <c r="L1062" s="67" t="s">
        <v>1821</v>
      </c>
    </row>
    <row r="1063" spans="1:12" ht="22.5">
      <c r="A1063" s="162"/>
      <c r="B1063" s="168" t="s">
        <v>1461</v>
      </c>
      <c r="C1063" s="169"/>
      <c r="D1063" s="170"/>
      <c r="E1063" s="244"/>
      <c r="F1063" s="171" t="s">
        <v>1462</v>
      </c>
      <c r="G1063" s="172"/>
      <c r="H1063" s="173"/>
      <c r="I1063" s="115"/>
      <c r="J1063" s="79">
        <f t="shared" si="32"/>
      </c>
      <c r="K1063" s="69">
        <f t="shared" si="33"/>
      </c>
      <c r="L1063" s="67" t="s">
        <v>1816</v>
      </c>
    </row>
    <row r="1064" spans="1:12" ht="12.75">
      <c r="A1064" s="162">
        <v>290</v>
      </c>
      <c r="B1064" s="168" t="s">
        <v>1463</v>
      </c>
      <c r="C1064" s="169"/>
      <c r="D1064" s="170"/>
      <c r="E1064" s="244" t="s">
        <v>1116</v>
      </c>
      <c r="F1064" s="171" t="s">
        <v>2193</v>
      </c>
      <c r="G1064" s="172" t="s">
        <v>1223</v>
      </c>
      <c r="H1064" s="173">
        <v>1</v>
      </c>
      <c r="I1064" s="115"/>
      <c r="J1064" s="79">
        <f t="shared" si="32"/>
        <v>0</v>
      </c>
      <c r="K1064" s="69" t="str">
        <f t="shared" si="33"/>
        <v>C</v>
      </c>
      <c r="L1064" s="67" t="s">
        <v>1821</v>
      </c>
    </row>
    <row r="1065" spans="1:12" ht="22.5">
      <c r="A1065" s="162"/>
      <c r="B1065" s="168" t="s">
        <v>1464</v>
      </c>
      <c r="C1065" s="169"/>
      <c r="D1065" s="170"/>
      <c r="E1065" s="244"/>
      <c r="F1065" s="171" t="s">
        <v>1465</v>
      </c>
      <c r="G1065" s="172"/>
      <c r="H1065" s="173"/>
      <c r="I1065" s="115"/>
      <c r="J1065" s="79">
        <f t="shared" si="32"/>
      </c>
      <c r="K1065" s="69">
        <f t="shared" si="33"/>
      </c>
      <c r="L1065" s="67" t="s">
        <v>1816</v>
      </c>
    </row>
    <row r="1066" spans="1:12" ht="12.75">
      <c r="A1066" s="162">
        <v>291</v>
      </c>
      <c r="B1066" s="168" t="s">
        <v>2063</v>
      </c>
      <c r="C1066" s="169"/>
      <c r="D1066" s="170"/>
      <c r="E1066" s="244" t="s">
        <v>1116</v>
      </c>
      <c r="F1066" s="171" t="s">
        <v>2193</v>
      </c>
      <c r="G1066" s="172" t="s">
        <v>1223</v>
      </c>
      <c r="H1066" s="173">
        <v>1</v>
      </c>
      <c r="I1066" s="115"/>
      <c r="J1066" s="79">
        <f t="shared" si="32"/>
        <v>0</v>
      </c>
      <c r="K1066" s="69" t="str">
        <f t="shared" si="33"/>
        <v>C</v>
      </c>
      <c r="L1066" s="67" t="s">
        <v>1821</v>
      </c>
    </row>
    <row r="1067" spans="1:12" ht="22.5">
      <c r="A1067" s="162"/>
      <c r="B1067" s="168" t="s">
        <v>1466</v>
      </c>
      <c r="C1067" s="169"/>
      <c r="D1067" s="170"/>
      <c r="E1067" s="244"/>
      <c r="F1067" s="171" t="s">
        <v>1467</v>
      </c>
      <c r="G1067" s="172"/>
      <c r="H1067" s="173"/>
      <c r="I1067" s="115"/>
      <c r="J1067" s="79">
        <f t="shared" si="32"/>
      </c>
      <c r="K1067" s="69">
        <f t="shared" si="33"/>
      </c>
      <c r="L1067" s="67" t="s">
        <v>1816</v>
      </c>
    </row>
    <row r="1068" spans="1:12" ht="12.75">
      <c r="A1068" s="162">
        <v>292</v>
      </c>
      <c r="B1068" s="168" t="s">
        <v>2063</v>
      </c>
      <c r="C1068" s="169"/>
      <c r="D1068" s="170"/>
      <c r="E1068" s="244" t="s">
        <v>1116</v>
      </c>
      <c r="F1068" s="171" t="s">
        <v>2193</v>
      </c>
      <c r="G1068" s="172" t="s">
        <v>1275</v>
      </c>
      <c r="H1068" s="173">
        <v>12</v>
      </c>
      <c r="I1068" s="115"/>
      <c r="J1068" s="79">
        <f t="shared" si="32"/>
        <v>0</v>
      </c>
      <c r="K1068" s="69" t="str">
        <f t="shared" si="33"/>
        <v>C</v>
      </c>
      <c r="L1068" s="67" t="s">
        <v>1821</v>
      </c>
    </row>
    <row r="1069" spans="1:12" ht="12.75">
      <c r="A1069" s="162"/>
      <c r="B1069" s="168" t="s">
        <v>1468</v>
      </c>
      <c r="C1069" s="169"/>
      <c r="D1069" s="170"/>
      <c r="E1069" s="244"/>
      <c r="F1069" s="171" t="s">
        <v>1469</v>
      </c>
      <c r="G1069" s="172"/>
      <c r="H1069" s="173"/>
      <c r="I1069" s="115"/>
      <c r="J1069" s="79">
        <f t="shared" si="32"/>
      </c>
      <c r="K1069" s="69">
        <f t="shared" si="33"/>
      </c>
      <c r="L1069" s="67" t="s">
        <v>1816</v>
      </c>
    </row>
    <row r="1070" spans="1:12" ht="12.75">
      <c r="A1070" s="162">
        <v>293</v>
      </c>
      <c r="B1070" s="168">
        <v>2</v>
      </c>
      <c r="C1070" s="169"/>
      <c r="D1070" s="170"/>
      <c r="E1070" s="244"/>
      <c r="F1070" s="171" t="s">
        <v>1470</v>
      </c>
      <c r="G1070" s="172" t="s">
        <v>1223</v>
      </c>
      <c r="H1070" s="173">
        <v>19</v>
      </c>
      <c r="I1070" s="115"/>
      <c r="J1070" s="79">
        <f t="shared" si="32"/>
        <v>0</v>
      </c>
      <c r="K1070" s="69" t="str">
        <f t="shared" si="33"/>
        <v>C</v>
      </c>
      <c r="L1070" s="67" t="s">
        <v>1821</v>
      </c>
    </row>
    <row r="1071" spans="1:12" ht="22.5">
      <c r="A1071" s="162"/>
      <c r="B1071" s="168" t="s">
        <v>1471</v>
      </c>
      <c r="C1071" s="169"/>
      <c r="D1071" s="170"/>
      <c r="E1071" s="244"/>
      <c r="F1071" s="171" t="s">
        <v>1472</v>
      </c>
      <c r="G1071" s="172"/>
      <c r="H1071" s="173"/>
      <c r="I1071" s="115"/>
      <c r="J1071" s="79">
        <f t="shared" si="32"/>
      </c>
      <c r="K1071" s="69">
        <f t="shared" si="33"/>
      </c>
      <c r="L1071" s="67" t="s">
        <v>1816</v>
      </c>
    </row>
    <row r="1072" spans="1:12" ht="12.75">
      <c r="A1072" s="162">
        <v>294</v>
      </c>
      <c r="B1072" s="168" t="s">
        <v>2100</v>
      </c>
      <c r="C1072" s="169"/>
      <c r="D1072" s="170"/>
      <c r="E1072" s="244"/>
      <c r="F1072" s="171" t="s">
        <v>1473</v>
      </c>
      <c r="G1072" s="172" t="s">
        <v>1223</v>
      </c>
      <c r="H1072" s="173">
        <v>24</v>
      </c>
      <c r="I1072" s="115"/>
      <c r="J1072" s="79">
        <f t="shared" si="32"/>
        <v>0</v>
      </c>
      <c r="K1072" s="69" t="str">
        <f t="shared" si="33"/>
        <v>C</v>
      </c>
      <c r="L1072" s="67" t="s">
        <v>1821</v>
      </c>
    </row>
    <row r="1073" spans="1:12" ht="22.5">
      <c r="A1073" s="162"/>
      <c r="B1073" s="168" t="s">
        <v>1474</v>
      </c>
      <c r="C1073" s="169"/>
      <c r="D1073" s="170"/>
      <c r="E1073" s="244"/>
      <c r="F1073" s="171" t="s">
        <v>1475</v>
      </c>
      <c r="G1073" s="172"/>
      <c r="H1073" s="173"/>
      <c r="I1073" s="115"/>
      <c r="J1073" s="79">
        <f t="shared" si="32"/>
      </c>
      <c r="K1073" s="69">
        <f t="shared" si="33"/>
      </c>
      <c r="L1073" s="67" t="s">
        <v>1816</v>
      </c>
    </row>
    <row r="1074" spans="1:12" ht="12.75">
      <c r="A1074" s="162">
        <v>295</v>
      </c>
      <c r="B1074" s="168" t="s">
        <v>2100</v>
      </c>
      <c r="C1074" s="169"/>
      <c r="D1074" s="170"/>
      <c r="E1074" s="244"/>
      <c r="F1074" s="171" t="s">
        <v>1476</v>
      </c>
      <c r="G1074" s="172" t="s">
        <v>1223</v>
      </c>
      <c r="H1074" s="173">
        <v>20</v>
      </c>
      <c r="I1074" s="115"/>
      <c r="J1074" s="79">
        <f t="shared" si="32"/>
        <v>0</v>
      </c>
      <c r="K1074" s="69" t="str">
        <f t="shared" si="33"/>
        <v>C</v>
      </c>
      <c r="L1074" s="67" t="s">
        <v>1821</v>
      </c>
    </row>
    <row r="1075" spans="1:12" ht="12.75">
      <c r="A1075" s="162"/>
      <c r="B1075" s="168" t="s">
        <v>1468</v>
      </c>
      <c r="C1075" s="169"/>
      <c r="D1075" s="170"/>
      <c r="E1075" s="244"/>
      <c r="F1075" s="171" t="s">
        <v>1469</v>
      </c>
      <c r="G1075" s="172"/>
      <c r="H1075" s="173"/>
      <c r="I1075" s="115"/>
      <c r="J1075" s="79">
        <f t="shared" si="32"/>
      </c>
      <c r="K1075" s="69">
        <f t="shared" si="33"/>
      </c>
      <c r="L1075" s="67" t="s">
        <v>1816</v>
      </c>
    </row>
    <row r="1076" spans="1:12" ht="12.75">
      <c r="A1076" s="162">
        <v>296</v>
      </c>
      <c r="B1076" s="168">
        <v>6</v>
      </c>
      <c r="C1076" s="169"/>
      <c r="D1076" s="170"/>
      <c r="E1076" s="244"/>
      <c r="F1076" s="171" t="s">
        <v>1477</v>
      </c>
      <c r="G1076" s="172" t="s">
        <v>1223</v>
      </c>
      <c r="H1076" s="173">
        <v>19</v>
      </c>
      <c r="I1076" s="115"/>
      <c r="J1076" s="79">
        <f t="shared" si="32"/>
        <v>0</v>
      </c>
      <c r="K1076" s="69" t="str">
        <f t="shared" si="33"/>
        <v>C</v>
      </c>
      <c r="L1076" s="67" t="s">
        <v>1821</v>
      </c>
    </row>
    <row r="1077" spans="1:12" ht="33.75">
      <c r="A1077" s="162"/>
      <c r="B1077" s="168" t="s">
        <v>1478</v>
      </c>
      <c r="C1077" s="169"/>
      <c r="D1077" s="170"/>
      <c r="E1077" s="244"/>
      <c r="F1077" s="171" t="s">
        <v>1479</v>
      </c>
      <c r="G1077" s="172"/>
      <c r="H1077" s="173"/>
      <c r="I1077" s="115"/>
      <c r="J1077" s="79">
        <f t="shared" si="32"/>
      </c>
      <c r="K1077" s="69">
        <f t="shared" si="33"/>
      </c>
      <c r="L1077" s="67" t="s">
        <v>1816</v>
      </c>
    </row>
    <row r="1078" spans="1:12" ht="12.75">
      <c r="A1078" s="162">
        <v>297</v>
      </c>
      <c r="B1078" s="168" t="s">
        <v>2063</v>
      </c>
      <c r="C1078" s="169"/>
      <c r="D1078" s="170"/>
      <c r="E1078" s="244" t="s">
        <v>1116</v>
      </c>
      <c r="F1078" s="171" t="s">
        <v>1480</v>
      </c>
      <c r="G1078" s="172" t="s">
        <v>1223</v>
      </c>
      <c r="H1078" s="173">
        <v>7</v>
      </c>
      <c r="I1078" s="115"/>
      <c r="J1078" s="79">
        <f t="shared" si="32"/>
        <v>0</v>
      </c>
      <c r="K1078" s="69" t="str">
        <f t="shared" si="33"/>
        <v>C</v>
      </c>
      <c r="L1078" s="67" t="s">
        <v>1821</v>
      </c>
    </row>
    <row r="1079" spans="1:12" ht="22.5">
      <c r="A1079" s="162"/>
      <c r="B1079" s="168" t="s">
        <v>1481</v>
      </c>
      <c r="C1079" s="169"/>
      <c r="D1079" s="170"/>
      <c r="E1079" s="244"/>
      <c r="F1079" s="171" t="s">
        <v>1482</v>
      </c>
      <c r="G1079" s="172"/>
      <c r="H1079" s="173"/>
      <c r="I1079" s="115"/>
      <c r="J1079" s="79">
        <f t="shared" si="32"/>
      </c>
      <c r="K1079" s="69">
        <f t="shared" si="33"/>
      </c>
      <c r="L1079" s="67" t="s">
        <v>1816</v>
      </c>
    </row>
    <row r="1080" spans="1:12" ht="12.75">
      <c r="A1080" s="162">
        <v>298</v>
      </c>
      <c r="B1080" s="168" t="s">
        <v>2063</v>
      </c>
      <c r="C1080" s="169"/>
      <c r="D1080" s="170"/>
      <c r="E1080" s="244" t="s">
        <v>1116</v>
      </c>
      <c r="F1080" s="171" t="s">
        <v>1483</v>
      </c>
      <c r="G1080" s="172" t="s">
        <v>1223</v>
      </c>
      <c r="H1080" s="173">
        <v>2</v>
      </c>
      <c r="I1080" s="115"/>
      <c r="J1080" s="79">
        <f t="shared" si="32"/>
        <v>0</v>
      </c>
      <c r="K1080" s="69" t="str">
        <f t="shared" si="33"/>
        <v>C</v>
      </c>
      <c r="L1080" s="67" t="s">
        <v>1821</v>
      </c>
    </row>
    <row r="1081" spans="1:12" ht="12.75">
      <c r="A1081" s="162">
        <v>299</v>
      </c>
      <c r="B1081" s="168" t="s">
        <v>2068</v>
      </c>
      <c r="C1081" s="169"/>
      <c r="D1081" s="170"/>
      <c r="E1081" s="244" t="s">
        <v>1116</v>
      </c>
      <c r="F1081" s="171" t="s">
        <v>1484</v>
      </c>
      <c r="G1081" s="172" t="s">
        <v>1223</v>
      </c>
      <c r="H1081" s="173">
        <v>2</v>
      </c>
      <c r="I1081" s="115"/>
      <c r="J1081" s="79">
        <f t="shared" si="32"/>
        <v>0</v>
      </c>
      <c r="K1081" s="69" t="str">
        <f t="shared" si="33"/>
        <v>C</v>
      </c>
      <c r="L1081" s="67" t="s">
        <v>1821</v>
      </c>
    </row>
    <row r="1082" spans="1:12" ht="12.75">
      <c r="A1082" s="162">
        <v>300</v>
      </c>
      <c r="B1082" s="168" t="s">
        <v>2070</v>
      </c>
      <c r="C1082" s="169"/>
      <c r="D1082" s="170"/>
      <c r="E1082" s="244" t="s">
        <v>1116</v>
      </c>
      <c r="F1082" s="171" t="s">
        <v>1485</v>
      </c>
      <c r="G1082" s="172" t="s">
        <v>1223</v>
      </c>
      <c r="H1082" s="173">
        <v>4</v>
      </c>
      <c r="I1082" s="115"/>
      <c r="J1082" s="79">
        <f t="shared" si="32"/>
        <v>0</v>
      </c>
      <c r="K1082" s="69" t="str">
        <f t="shared" si="33"/>
        <v>C</v>
      </c>
      <c r="L1082" s="67" t="s">
        <v>1821</v>
      </c>
    </row>
    <row r="1083" spans="1:12" ht="33.75">
      <c r="A1083" s="162"/>
      <c r="B1083" s="168" t="s">
        <v>1486</v>
      </c>
      <c r="C1083" s="169"/>
      <c r="D1083" s="170"/>
      <c r="E1083" s="244"/>
      <c r="F1083" s="171" t="s">
        <v>1487</v>
      </c>
      <c r="G1083" s="172"/>
      <c r="H1083" s="173"/>
      <c r="I1083" s="115"/>
      <c r="J1083" s="79">
        <f t="shared" si="32"/>
      </c>
      <c r="K1083" s="69">
        <f t="shared" si="33"/>
      </c>
      <c r="L1083" s="67" t="s">
        <v>1816</v>
      </c>
    </row>
    <row r="1084" spans="1:12" ht="12.75">
      <c r="A1084" s="162">
        <v>301</v>
      </c>
      <c r="B1084" s="168" t="s">
        <v>2135</v>
      </c>
      <c r="C1084" s="169"/>
      <c r="D1084" s="170"/>
      <c r="E1084" s="244"/>
      <c r="F1084" s="171" t="s">
        <v>1488</v>
      </c>
      <c r="G1084" s="172" t="s">
        <v>1294</v>
      </c>
      <c r="H1084" s="173">
        <v>102</v>
      </c>
      <c r="I1084" s="115"/>
      <c r="J1084" s="79">
        <f t="shared" si="32"/>
        <v>0</v>
      </c>
      <c r="K1084" s="69" t="str">
        <f t="shared" si="33"/>
        <v>C</v>
      </c>
      <c r="L1084" s="67" t="s">
        <v>1821</v>
      </c>
    </row>
    <row r="1085" spans="1:12" ht="12.75">
      <c r="A1085" s="162">
        <v>302</v>
      </c>
      <c r="B1085" s="168" t="s">
        <v>2152</v>
      </c>
      <c r="C1085" s="169"/>
      <c r="D1085" s="170"/>
      <c r="E1085" s="244"/>
      <c r="F1085" s="171" t="s">
        <v>1489</v>
      </c>
      <c r="G1085" s="172" t="s">
        <v>1294</v>
      </c>
      <c r="H1085" s="173">
        <v>229</v>
      </c>
      <c r="I1085" s="115"/>
      <c r="J1085" s="79">
        <f t="shared" si="32"/>
        <v>0</v>
      </c>
      <c r="K1085" s="69" t="str">
        <f t="shared" si="33"/>
        <v>C</v>
      </c>
      <c r="L1085" s="67" t="s">
        <v>1821</v>
      </c>
    </row>
    <row r="1086" spans="1:12" ht="12.75">
      <c r="A1086" s="162">
        <v>303</v>
      </c>
      <c r="B1086" s="168" t="s">
        <v>2138</v>
      </c>
      <c r="C1086" s="169"/>
      <c r="D1086" s="170"/>
      <c r="E1086" s="244"/>
      <c r="F1086" s="171" t="s">
        <v>1490</v>
      </c>
      <c r="G1086" s="172" t="s">
        <v>1294</v>
      </c>
      <c r="H1086" s="173">
        <v>65</v>
      </c>
      <c r="I1086" s="115"/>
      <c r="J1086" s="79">
        <f aca="true" t="shared" si="34" ref="J1086:J1146">+IF(AND(H1086="",I1086=""),"",ROUND(H1086*I1086,2))</f>
        <v>0</v>
      </c>
      <c r="K1086" s="69" t="str">
        <f aca="true" t="shared" si="35" ref="K1086:K1146">IF(G1086&lt;&gt;"","C","")</f>
        <v>C</v>
      </c>
      <c r="L1086" s="67" t="s">
        <v>1821</v>
      </c>
    </row>
    <row r="1087" spans="1:12" ht="12.75">
      <c r="A1087" s="174"/>
      <c r="B1087" s="175"/>
      <c r="C1087" s="175"/>
      <c r="D1087" s="176"/>
      <c r="E1087" s="265"/>
      <c r="F1087" s="158" t="s">
        <v>1812</v>
      </c>
      <c r="G1087" s="159"/>
      <c r="H1087" s="177"/>
      <c r="I1087" s="191"/>
      <c r="J1087" s="94">
        <f>SUM(J924:J1086)</f>
        <v>0</v>
      </c>
      <c r="K1087" s="76">
        <f t="shared" si="35"/>
      </c>
      <c r="L1087" s="67" t="s">
        <v>1821</v>
      </c>
    </row>
    <row r="1088" spans="1:12" ht="12.75">
      <c r="A1088" s="235"/>
      <c r="B1088" s="236"/>
      <c r="C1088" s="236"/>
      <c r="D1088" s="236"/>
      <c r="E1088" s="236"/>
      <c r="F1088" s="233"/>
      <c r="G1088" s="237"/>
      <c r="H1088" s="281"/>
      <c r="I1088" s="186"/>
      <c r="J1088" s="79">
        <f t="shared" si="34"/>
      </c>
      <c r="K1088" s="69">
        <f t="shared" si="35"/>
      </c>
      <c r="L1088" s="67" t="s">
        <v>1816</v>
      </c>
    </row>
    <row r="1089" spans="1:12" ht="12.75">
      <c r="A1089" s="235"/>
      <c r="B1089" s="236"/>
      <c r="C1089" s="236"/>
      <c r="D1089" s="236"/>
      <c r="E1089" s="236"/>
      <c r="F1089" s="233"/>
      <c r="G1089" s="237"/>
      <c r="H1089" s="281"/>
      <c r="I1089" s="186"/>
      <c r="J1089" s="79">
        <f t="shared" si="34"/>
      </c>
      <c r="K1089" s="69">
        <f t="shared" si="35"/>
      </c>
      <c r="L1089" s="67" t="s">
        <v>1816</v>
      </c>
    </row>
    <row r="1090" spans="1:12" ht="12.75">
      <c r="A1090" s="162"/>
      <c r="B1090" s="163">
        <v>15</v>
      </c>
      <c r="C1090" s="164"/>
      <c r="D1090" s="165"/>
      <c r="E1090" s="165"/>
      <c r="F1090" s="166" t="s">
        <v>1491</v>
      </c>
      <c r="G1090" s="166"/>
      <c r="H1090" s="167"/>
      <c r="I1090" s="193"/>
      <c r="J1090" s="81">
        <f t="shared" si="34"/>
      </c>
      <c r="K1090" s="76">
        <f t="shared" si="35"/>
      </c>
      <c r="L1090" s="67" t="s">
        <v>1816</v>
      </c>
    </row>
    <row r="1091" spans="1:12" ht="22.5">
      <c r="A1091" s="162"/>
      <c r="B1091" s="168" t="s">
        <v>1492</v>
      </c>
      <c r="C1091" s="169"/>
      <c r="D1091" s="170"/>
      <c r="E1091" s="244"/>
      <c r="F1091" s="171" t="s">
        <v>1493</v>
      </c>
      <c r="G1091" s="172"/>
      <c r="H1091" s="173"/>
      <c r="I1091" s="186"/>
      <c r="J1091" s="79">
        <f t="shared" si="34"/>
      </c>
      <c r="K1091" s="69">
        <f t="shared" si="35"/>
      </c>
      <c r="L1091" s="67" t="s">
        <v>1816</v>
      </c>
    </row>
    <row r="1092" spans="1:12" ht="12.75">
      <c r="A1092" s="162">
        <v>304</v>
      </c>
      <c r="B1092" s="168" t="s">
        <v>2063</v>
      </c>
      <c r="C1092" s="169"/>
      <c r="D1092" s="170"/>
      <c r="E1092" s="244" t="s">
        <v>1116</v>
      </c>
      <c r="F1092" s="171" t="s">
        <v>2183</v>
      </c>
      <c r="G1092" s="172" t="s">
        <v>588</v>
      </c>
      <c r="H1092" s="173">
        <v>1</v>
      </c>
      <c r="I1092" s="115"/>
      <c r="J1092" s="79">
        <f t="shared" si="34"/>
        <v>0</v>
      </c>
      <c r="K1092" s="69" t="str">
        <f t="shared" si="35"/>
        <v>C</v>
      </c>
      <c r="L1092" s="67" t="s">
        <v>1819</v>
      </c>
    </row>
    <row r="1093" spans="1:12" ht="22.5">
      <c r="A1093" s="162"/>
      <c r="B1093" s="168" t="s">
        <v>1494</v>
      </c>
      <c r="C1093" s="169"/>
      <c r="D1093" s="170"/>
      <c r="E1093" s="244"/>
      <c r="F1093" s="171" t="s">
        <v>1495</v>
      </c>
      <c r="G1093" s="172"/>
      <c r="H1093" s="173"/>
      <c r="I1093" s="115"/>
      <c r="J1093" s="79">
        <f t="shared" si="34"/>
      </c>
      <c r="K1093" s="69">
        <f t="shared" si="35"/>
      </c>
      <c r="L1093" s="67" t="s">
        <v>1816</v>
      </c>
    </row>
    <row r="1094" spans="1:12" ht="12.75">
      <c r="A1094" s="162">
        <v>305</v>
      </c>
      <c r="B1094" s="168" t="s">
        <v>2063</v>
      </c>
      <c r="C1094" s="169"/>
      <c r="D1094" s="170"/>
      <c r="E1094" s="244" t="s">
        <v>1116</v>
      </c>
      <c r="F1094" s="171" t="s">
        <v>2183</v>
      </c>
      <c r="G1094" s="172" t="s">
        <v>588</v>
      </c>
      <c r="H1094" s="173">
        <v>1</v>
      </c>
      <c r="I1094" s="115"/>
      <c r="J1094" s="79">
        <f t="shared" si="34"/>
        <v>0</v>
      </c>
      <c r="K1094" s="69" t="str">
        <f t="shared" si="35"/>
        <v>C</v>
      </c>
      <c r="L1094" s="67" t="s">
        <v>1819</v>
      </c>
    </row>
    <row r="1095" spans="1:12" ht="22.5">
      <c r="A1095" s="162"/>
      <c r="B1095" s="168" t="s">
        <v>1496</v>
      </c>
      <c r="C1095" s="169"/>
      <c r="D1095" s="170"/>
      <c r="E1095" s="244"/>
      <c r="F1095" s="171" t="s">
        <v>1497</v>
      </c>
      <c r="G1095" s="172"/>
      <c r="H1095" s="173"/>
      <c r="I1095" s="115"/>
      <c r="J1095" s="79">
        <f t="shared" si="34"/>
      </c>
      <c r="K1095" s="69">
        <f t="shared" si="35"/>
      </c>
      <c r="L1095" s="67" t="s">
        <v>1816</v>
      </c>
    </row>
    <row r="1096" spans="1:12" ht="12.75">
      <c r="A1096" s="162">
        <v>306</v>
      </c>
      <c r="B1096" s="168" t="s">
        <v>2063</v>
      </c>
      <c r="C1096" s="169"/>
      <c r="D1096" s="170"/>
      <c r="E1096" s="244" t="s">
        <v>1116</v>
      </c>
      <c r="F1096" s="171" t="s">
        <v>2183</v>
      </c>
      <c r="G1096" s="172" t="s">
        <v>588</v>
      </c>
      <c r="H1096" s="173">
        <v>13</v>
      </c>
      <c r="I1096" s="115"/>
      <c r="J1096" s="79">
        <f t="shared" si="34"/>
        <v>0</v>
      </c>
      <c r="K1096" s="69" t="str">
        <f t="shared" si="35"/>
        <v>C</v>
      </c>
      <c r="L1096" s="67" t="s">
        <v>1819</v>
      </c>
    </row>
    <row r="1097" spans="1:12" ht="12.75">
      <c r="A1097" s="162"/>
      <c r="B1097" s="168" t="s">
        <v>1498</v>
      </c>
      <c r="C1097" s="169"/>
      <c r="D1097" s="170"/>
      <c r="E1097" s="244"/>
      <c r="F1097" s="171" t="s">
        <v>1499</v>
      </c>
      <c r="G1097" s="172"/>
      <c r="H1097" s="173"/>
      <c r="I1097" s="115"/>
      <c r="J1097" s="79">
        <f t="shared" si="34"/>
      </c>
      <c r="K1097" s="69">
        <f t="shared" si="35"/>
      </c>
      <c r="L1097" s="67" t="s">
        <v>1816</v>
      </c>
    </row>
    <row r="1098" spans="1:12" ht="12.75">
      <c r="A1098" s="162">
        <v>307</v>
      </c>
      <c r="B1098" s="168" t="s">
        <v>2063</v>
      </c>
      <c r="C1098" s="169"/>
      <c r="D1098" s="170"/>
      <c r="E1098" s="244" t="s">
        <v>1116</v>
      </c>
      <c r="F1098" s="171" t="s">
        <v>2183</v>
      </c>
      <c r="G1098" s="172" t="s">
        <v>1223</v>
      </c>
      <c r="H1098" s="173">
        <v>1</v>
      </c>
      <c r="I1098" s="115"/>
      <c r="J1098" s="79">
        <f t="shared" si="34"/>
        <v>0</v>
      </c>
      <c r="K1098" s="69" t="str">
        <f t="shared" si="35"/>
        <v>C</v>
      </c>
      <c r="L1098" s="67" t="s">
        <v>1819</v>
      </c>
    </row>
    <row r="1099" spans="1:12" ht="12.75">
      <c r="A1099" s="162"/>
      <c r="B1099" s="168" t="s">
        <v>1500</v>
      </c>
      <c r="C1099" s="169"/>
      <c r="D1099" s="170"/>
      <c r="E1099" s="244"/>
      <c r="F1099" s="171" t="s">
        <v>1501</v>
      </c>
      <c r="G1099" s="172"/>
      <c r="H1099" s="173"/>
      <c r="I1099" s="115"/>
      <c r="J1099" s="79">
        <f t="shared" si="34"/>
      </c>
      <c r="K1099" s="69">
        <f t="shared" si="35"/>
      </c>
      <c r="L1099" s="67" t="s">
        <v>1816</v>
      </c>
    </row>
    <row r="1100" spans="1:12" ht="12.75">
      <c r="A1100" s="162">
        <v>308</v>
      </c>
      <c r="B1100" s="168" t="s">
        <v>2063</v>
      </c>
      <c r="C1100" s="169"/>
      <c r="D1100" s="170"/>
      <c r="E1100" s="244" t="s">
        <v>1116</v>
      </c>
      <c r="F1100" s="171" t="s">
        <v>2183</v>
      </c>
      <c r="G1100" s="172" t="s">
        <v>1223</v>
      </c>
      <c r="H1100" s="173">
        <v>1</v>
      </c>
      <c r="I1100" s="115"/>
      <c r="J1100" s="79">
        <f t="shared" si="34"/>
        <v>0</v>
      </c>
      <c r="K1100" s="69" t="str">
        <f t="shared" si="35"/>
        <v>C</v>
      </c>
      <c r="L1100" s="67" t="s">
        <v>1819</v>
      </c>
    </row>
    <row r="1101" spans="1:12" ht="12.75">
      <c r="A1101" s="162"/>
      <c r="B1101" s="168" t="s">
        <v>1502</v>
      </c>
      <c r="C1101" s="169"/>
      <c r="D1101" s="170"/>
      <c r="E1101" s="244"/>
      <c r="F1101" s="171" t="s">
        <v>1503</v>
      </c>
      <c r="G1101" s="172"/>
      <c r="H1101" s="173"/>
      <c r="I1101" s="115"/>
      <c r="J1101" s="79">
        <f t="shared" si="34"/>
      </c>
      <c r="K1101" s="69">
        <f t="shared" si="35"/>
      </c>
      <c r="L1101" s="67" t="s">
        <v>1816</v>
      </c>
    </row>
    <row r="1102" spans="1:12" ht="12.75">
      <c r="A1102" s="162">
        <v>309</v>
      </c>
      <c r="B1102" s="168" t="s">
        <v>2063</v>
      </c>
      <c r="C1102" s="169"/>
      <c r="D1102" s="170"/>
      <c r="E1102" s="244" t="s">
        <v>1116</v>
      </c>
      <c r="F1102" s="171" t="s">
        <v>2183</v>
      </c>
      <c r="G1102" s="172" t="s">
        <v>1223</v>
      </c>
      <c r="H1102" s="173">
        <v>1</v>
      </c>
      <c r="I1102" s="115"/>
      <c r="J1102" s="79">
        <f t="shared" si="34"/>
        <v>0</v>
      </c>
      <c r="K1102" s="69" t="str">
        <f t="shared" si="35"/>
        <v>C</v>
      </c>
      <c r="L1102" s="67" t="s">
        <v>1819</v>
      </c>
    </row>
    <row r="1103" spans="1:12" ht="12.75">
      <c r="A1103" s="162"/>
      <c r="B1103" s="168" t="s">
        <v>1504</v>
      </c>
      <c r="C1103" s="169"/>
      <c r="D1103" s="170"/>
      <c r="E1103" s="244"/>
      <c r="F1103" s="171" t="s">
        <v>1505</v>
      </c>
      <c r="G1103" s="172"/>
      <c r="H1103" s="173"/>
      <c r="I1103" s="115"/>
      <c r="J1103" s="79">
        <f t="shared" si="34"/>
      </c>
      <c r="K1103" s="69">
        <f t="shared" si="35"/>
      </c>
      <c r="L1103" s="67" t="s">
        <v>1816</v>
      </c>
    </row>
    <row r="1104" spans="1:12" ht="12.75">
      <c r="A1104" s="162">
        <v>310</v>
      </c>
      <c r="B1104" s="168" t="s">
        <v>2063</v>
      </c>
      <c r="C1104" s="169"/>
      <c r="D1104" s="170"/>
      <c r="E1104" s="244" t="s">
        <v>1116</v>
      </c>
      <c r="F1104" s="171" t="s">
        <v>2183</v>
      </c>
      <c r="G1104" s="172" t="s">
        <v>1223</v>
      </c>
      <c r="H1104" s="173">
        <v>1</v>
      </c>
      <c r="I1104" s="115"/>
      <c r="J1104" s="79">
        <f t="shared" si="34"/>
        <v>0</v>
      </c>
      <c r="K1104" s="69" t="str">
        <f t="shared" si="35"/>
        <v>C</v>
      </c>
      <c r="L1104" s="67" t="s">
        <v>1819</v>
      </c>
    </row>
    <row r="1105" spans="1:12" ht="12.75">
      <c r="A1105" s="174"/>
      <c r="B1105" s="175"/>
      <c r="C1105" s="175"/>
      <c r="D1105" s="176"/>
      <c r="E1105" s="176"/>
      <c r="F1105" s="158" t="s">
        <v>1813</v>
      </c>
      <c r="G1105" s="159"/>
      <c r="H1105" s="177"/>
      <c r="I1105" s="191"/>
      <c r="J1105" s="94">
        <f>SUM(J1092:J1104)</f>
        <v>0</v>
      </c>
      <c r="K1105" s="76">
        <f>IF(G1105&lt;&gt;"","C","")</f>
      </c>
      <c r="L1105" s="67" t="s">
        <v>1819</v>
      </c>
    </row>
    <row r="1106" spans="1:12" ht="12.75">
      <c r="A1106" s="235"/>
      <c r="B1106" s="236"/>
      <c r="C1106" s="236"/>
      <c r="D1106" s="236"/>
      <c r="E1106" s="236"/>
      <c r="F1106" s="282"/>
      <c r="G1106" s="237"/>
      <c r="H1106" s="281"/>
      <c r="I1106" s="186"/>
      <c r="J1106" s="79">
        <f t="shared" si="34"/>
      </c>
      <c r="K1106" s="69">
        <f t="shared" si="35"/>
      </c>
      <c r="L1106" s="67" t="s">
        <v>1816</v>
      </c>
    </row>
    <row r="1107" spans="1:12" ht="12.75">
      <c r="A1107" s="235"/>
      <c r="B1107" s="236"/>
      <c r="C1107" s="236"/>
      <c r="D1107" s="236"/>
      <c r="E1107" s="236"/>
      <c r="F1107" s="134"/>
      <c r="G1107" s="172"/>
      <c r="H1107" s="173"/>
      <c r="I1107" s="115"/>
      <c r="J1107" s="79">
        <f t="shared" si="34"/>
      </c>
      <c r="K1107" s="69">
        <f t="shared" si="35"/>
      </c>
      <c r="L1107" s="67" t="s">
        <v>1816</v>
      </c>
    </row>
    <row r="1108" spans="1:12" ht="12.75">
      <c r="A1108" s="235"/>
      <c r="B1108" s="283"/>
      <c r="C1108" s="283"/>
      <c r="D1108" s="283"/>
      <c r="E1108" s="283"/>
      <c r="F1108" s="284" t="s">
        <v>1143</v>
      </c>
      <c r="G1108" s="242"/>
      <c r="H1108" s="285"/>
      <c r="I1108" s="199"/>
      <c r="J1108" s="81">
        <f t="shared" si="34"/>
      </c>
      <c r="K1108" s="76">
        <f t="shared" si="35"/>
      </c>
      <c r="L1108" s="67" t="s">
        <v>1816</v>
      </c>
    </row>
    <row r="1109" spans="1:12" ht="12.75">
      <c r="A1109" s="235"/>
      <c r="B1109" s="283"/>
      <c r="C1109" s="283"/>
      <c r="D1109" s="283"/>
      <c r="E1109" s="283"/>
      <c r="F1109" s="286" t="s">
        <v>1511</v>
      </c>
      <c r="G1109" s="242"/>
      <c r="H1109" s="285"/>
      <c r="I1109" s="199"/>
      <c r="J1109" s="81">
        <f t="shared" si="34"/>
      </c>
      <c r="K1109" s="76">
        <f t="shared" si="35"/>
      </c>
      <c r="L1109" s="67" t="s">
        <v>1816</v>
      </c>
    </row>
    <row r="1110" spans="1:12" ht="12.75">
      <c r="A1110" s="235"/>
      <c r="B1110" s="283"/>
      <c r="C1110" s="283"/>
      <c r="D1110" s="283"/>
      <c r="E1110" s="283"/>
      <c r="F1110" s="286" t="s">
        <v>1512</v>
      </c>
      <c r="G1110" s="242"/>
      <c r="H1110" s="285"/>
      <c r="I1110" s="199"/>
      <c r="J1110" s="81">
        <f>J873</f>
        <v>0</v>
      </c>
      <c r="K1110" s="76">
        <f t="shared" si="35"/>
      </c>
      <c r="L1110" s="67" t="s">
        <v>1816</v>
      </c>
    </row>
    <row r="1111" spans="1:12" ht="12.75">
      <c r="A1111" s="235"/>
      <c r="B1111" s="283"/>
      <c r="C1111" s="283"/>
      <c r="D1111" s="283"/>
      <c r="E1111" s="283"/>
      <c r="F1111" s="286" t="s">
        <v>1513</v>
      </c>
      <c r="G1111" s="242"/>
      <c r="H1111" s="285"/>
      <c r="I1111" s="199"/>
      <c r="J1111" s="81">
        <f>J919+J1087</f>
        <v>0</v>
      </c>
      <c r="K1111" s="76">
        <f t="shared" si="35"/>
      </c>
      <c r="L1111" s="67" t="s">
        <v>1816</v>
      </c>
    </row>
    <row r="1112" spans="1:12" ht="12.75">
      <c r="A1112" s="235"/>
      <c r="B1112" s="283"/>
      <c r="C1112" s="283"/>
      <c r="D1112" s="283"/>
      <c r="E1112" s="283"/>
      <c r="F1112" s="286" t="s">
        <v>1514</v>
      </c>
      <c r="G1112" s="242"/>
      <c r="H1112" s="285"/>
      <c r="I1112" s="199"/>
      <c r="J1112" s="81">
        <f>J1105</f>
        <v>0</v>
      </c>
      <c r="K1112" s="76">
        <f t="shared" si="35"/>
      </c>
      <c r="L1112" s="67" t="s">
        <v>1816</v>
      </c>
    </row>
    <row r="1113" spans="1:12" ht="12.75">
      <c r="A1113" s="235"/>
      <c r="B1113" s="283"/>
      <c r="C1113" s="283"/>
      <c r="D1113" s="283"/>
      <c r="E1113" s="283"/>
      <c r="F1113" s="166" t="s">
        <v>1515</v>
      </c>
      <c r="G1113" s="230"/>
      <c r="H1113" s="231"/>
      <c r="I1113" s="194"/>
      <c r="J1113" s="81">
        <v>0</v>
      </c>
      <c r="K1113" s="76">
        <f t="shared" si="35"/>
      </c>
      <c r="L1113" s="67" t="s">
        <v>1816</v>
      </c>
    </row>
    <row r="1114" spans="1:12" ht="12.75">
      <c r="A1114" s="137"/>
      <c r="B1114" s="287"/>
      <c r="C1114" s="287"/>
      <c r="D1114" s="288"/>
      <c r="E1114" s="289"/>
      <c r="F1114" s="290" t="s">
        <v>1814</v>
      </c>
      <c r="G1114" s="159"/>
      <c r="H1114" s="177"/>
      <c r="I1114" s="191"/>
      <c r="J1114" s="94">
        <f>SUM(J1110:J1113)</f>
        <v>0</v>
      </c>
      <c r="K1114" s="76">
        <f>IF(G1114&lt;&gt;"","C","")</f>
      </c>
      <c r="L1114" s="67" t="s">
        <v>1816</v>
      </c>
    </row>
    <row r="1115" spans="1:12" ht="12.75">
      <c r="A1115" s="235"/>
      <c r="B1115" s="236"/>
      <c r="C1115" s="236"/>
      <c r="D1115" s="236"/>
      <c r="E1115" s="236"/>
      <c r="F1115" s="291"/>
      <c r="G1115" s="292"/>
      <c r="H1115" s="293"/>
      <c r="I1115" s="198"/>
      <c r="J1115" s="79">
        <f t="shared" si="34"/>
      </c>
      <c r="K1115" s="69">
        <f t="shared" si="35"/>
      </c>
      <c r="L1115" s="67" t="s">
        <v>1816</v>
      </c>
    </row>
    <row r="1116" spans="1:12" ht="12.75">
      <c r="A1116" s="137"/>
      <c r="B1116" s="220"/>
      <c r="C1116" s="220"/>
      <c r="D1116" s="221"/>
      <c r="E1116" s="221"/>
      <c r="F1116" s="233"/>
      <c r="G1116" s="221"/>
      <c r="H1116" s="234"/>
      <c r="I1116" s="198"/>
      <c r="J1116" s="79">
        <f t="shared" si="34"/>
      </c>
      <c r="K1116" s="69">
        <f t="shared" si="35"/>
      </c>
      <c r="L1116" s="67" t="s">
        <v>1816</v>
      </c>
    </row>
    <row r="1117" spans="1:12" ht="12.75">
      <c r="A1117" s="174"/>
      <c r="B1117" s="163">
        <v>15</v>
      </c>
      <c r="C1117" s="164"/>
      <c r="D1117" s="165"/>
      <c r="E1117" s="241"/>
      <c r="F1117" s="166" t="s">
        <v>1491</v>
      </c>
      <c r="G1117" s="166"/>
      <c r="H1117" s="167"/>
      <c r="I1117" s="194"/>
      <c r="J1117" s="81">
        <f t="shared" si="34"/>
      </c>
      <c r="K1117" s="76">
        <f t="shared" si="35"/>
      </c>
      <c r="L1117" s="67" t="s">
        <v>1819</v>
      </c>
    </row>
    <row r="1118" spans="1:12" ht="12.75">
      <c r="A1118" s="178">
        <v>1</v>
      </c>
      <c r="B1118" s="179" t="s">
        <v>1516</v>
      </c>
      <c r="C1118" s="180"/>
      <c r="D1118" s="181"/>
      <c r="E1118" s="294"/>
      <c r="F1118" s="182" t="s">
        <v>1517</v>
      </c>
      <c r="G1118" s="183" t="s">
        <v>1294</v>
      </c>
      <c r="H1118" s="184">
        <v>200</v>
      </c>
      <c r="I1118" s="195"/>
      <c r="J1118" s="79">
        <f t="shared" si="34"/>
        <v>0</v>
      </c>
      <c r="K1118" s="69" t="str">
        <f t="shared" si="35"/>
        <v>C</v>
      </c>
      <c r="L1118" s="67" t="s">
        <v>1819</v>
      </c>
    </row>
    <row r="1119" spans="1:12" ht="12.75">
      <c r="A1119" s="178">
        <v>2</v>
      </c>
      <c r="B1119" s="179" t="s">
        <v>1518</v>
      </c>
      <c r="C1119" s="180"/>
      <c r="D1119" s="181"/>
      <c r="E1119" s="295"/>
      <c r="F1119" s="182" t="s">
        <v>1519</v>
      </c>
      <c r="G1119" s="183" t="s">
        <v>1294</v>
      </c>
      <c r="H1119" s="184">
        <v>150</v>
      </c>
      <c r="I1119" s="195"/>
      <c r="J1119" s="79">
        <f t="shared" si="34"/>
        <v>0</v>
      </c>
      <c r="K1119" s="69" t="str">
        <f t="shared" si="35"/>
        <v>C</v>
      </c>
      <c r="L1119" s="67" t="s">
        <v>1819</v>
      </c>
    </row>
    <row r="1120" spans="1:12" ht="12.75">
      <c r="A1120" s="178">
        <v>3</v>
      </c>
      <c r="B1120" s="179" t="s">
        <v>1520</v>
      </c>
      <c r="C1120" s="180"/>
      <c r="D1120" s="181"/>
      <c r="E1120" s="295"/>
      <c r="F1120" s="182" t="s">
        <v>1521</v>
      </c>
      <c r="G1120" s="183" t="s">
        <v>1294</v>
      </c>
      <c r="H1120" s="184">
        <v>100</v>
      </c>
      <c r="I1120" s="195"/>
      <c r="J1120" s="79">
        <f t="shared" si="34"/>
        <v>0</v>
      </c>
      <c r="K1120" s="69" t="str">
        <f t="shared" si="35"/>
        <v>C</v>
      </c>
      <c r="L1120" s="67" t="s">
        <v>1819</v>
      </c>
    </row>
    <row r="1121" spans="1:12" ht="12.75">
      <c r="A1121" s="178">
        <v>4</v>
      </c>
      <c r="B1121" s="179" t="s">
        <v>1522</v>
      </c>
      <c r="C1121" s="180"/>
      <c r="D1121" s="181"/>
      <c r="E1121" s="295"/>
      <c r="F1121" s="182" t="s">
        <v>1523</v>
      </c>
      <c r="G1121" s="183" t="s">
        <v>1294</v>
      </c>
      <c r="H1121" s="184">
        <v>120</v>
      </c>
      <c r="I1121" s="195"/>
      <c r="J1121" s="79">
        <f t="shared" si="34"/>
        <v>0</v>
      </c>
      <c r="K1121" s="69" t="str">
        <f t="shared" si="35"/>
        <v>C</v>
      </c>
      <c r="L1121" s="67" t="s">
        <v>1819</v>
      </c>
    </row>
    <row r="1122" spans="1:12" ht="12.75">
      <c r="A1122" s="178">
        <v>5</v>
      </c>
      <c r="B1122" s="179" t="s">
        <v>1524</v>
      </c>
      <c r="C1122" s="180"/>
      <c r="D1122" s="181"/>
      <c r="E1122" s="295"/>
      <c r="F1122" s="182" t="s">
        <v>1525</v>
      </c>
      <c r="G1122" s="183" t="s">
        <v>1294</v>
      </c>
      <c r="H1122" s="184">
        <v>20</v>
      </c>
      <c r="I1122" s="195"/>
      <c r="J1122" s="79">
        <f t="shared" si="34"/>
        <v>0</v>
      </c>
      <c r="K1122" s="69" t="str">
        <f t="shared" si="35"/>
        <v>C</v>
      </c>
      <c r="L1122" s="67" t="s">
        <v>1819</v>
      </c>
    </row>
    <row r="1123" spans="1:12" ht="12.75">
      <c r="A1123" s="178">
        <v>6</v>
      </c>
      <c r="B1123" s="179" t="s">
        <v>1526</v>
      </c>
      <c r="C1123" s="180"/>
      <c r="D1123" s="181"/>
      <c r="E1123" s="295"/>
      <c r="F1123" s="182" t="s">
        <v>1527</v>
      </c>
      <c r="G1123" s="183" t="s">
        <v>1294</v>
      </c>
      <c r="H1123" s="184">
        <v>90</v>
      </c>
      <c r="I1123" s="195"/>
      <c r="J1123" s="79">
        <f t="shared" si="34"/>
        <v>0</v>
      </c>
      <c r="K1123" s="69" t="str">
        <f t="shared" si="35"/>
        <v>C</v>
      </c>
      <c r="L1123" s="67" t="s">
        <v>1819</v>
      </c>
    </row>
    <row r="1124" spans="1:12" ht="12.75">
      <c r="A1124" s="178">
        <v>7</v>
      </c>
      <c r="B1124" s="179" t="s">
        <v>1528</v>
      </c>
      <c r="C1124" s="180"/>
      <c r="D1124" s="181"/>
      <c r="E1124" s="295"/>
      <c r="F1124" s="182" t="s">
        <v>1529</v>
      </c>
      <c r="G1124" s="183" t="s">
        <v>1294</v>
      </c>
      <c r="H1124" s="184">
        <v>480</v>
      </c>
      <c r="I1124" s="195"/>
      <c r="J1124" s="79">
        <f t="shared" si="34"/>
        <v>0</v>
      </c>
      <c r="K1124" s="69" t="str">
        <f t="shared" si="35"/>
        <v>C</v>
      </c>
      <c r="L1124" s="67" t="s">
        <v>1819</v>
      </c>
    </row>
    <row r="1125" spans="1:12" ht="12.75">
      <c r="A1125" s="178">
        <v>8</v>
      </c>
      <c r="B1125" s="179" t="s">
        <v>1530</v>
      </c>
      <c r="C1125" s="180"/>
      <c r="D1125" s="181"/>
      <c r="E1125" s="295"/>
      <c r="F1125" s="182" t="s">
        <v>1531</v>
      </c>
      <c r="G1125" s="183" t="s">
        <v>1294</v>
      </c>
      <c r="H1125" s="184">
        <v>50</v>
      </c>
      <c r="I1125" s="195"/>
      <c r="J1125" s="79">
        <f t="shared" si="34"/>
        <v>0</v>
      </c>
      <c r="K1125" s="69" t="str">
        <f t="shared" si="35"/>
        <v>C</v>
      </c>
      <c r="L1125" s="67" t="s">
        <v>1819</v>
      </c>
    </row>
    <row r="1126" spans="1:12" ht="12.75">
      <c r="A1126" s="178">
        <v>9</v>
      </c>
      <c r="B1126" s="179" t="s">
        <v>1532</v>
      </c>
      <c r="C1126" s="180"/>
      <c r="D1126" s="181"/>
      <c r="E1126" s="295"/>
      <c r="F1126" s="182" t="s">
        <v>1533</v>
      </c>
      <c r="G1126" s="183" t="s">
        <v>1294</v>
      </c>
      <c r="H1126" s="184">
        <v>10</v>
      </c>
      <c r="I1126" s="195"/>
      <c r="J1126" s="79">
        <f t="shared" si="34"/>
        <v>0</v>
      </c>
      <c r="K1126" s="69" t="str">
        <f t="shared" si="35"/>
        <v>C</v>
      </c>
      <c r="L1126" s="67" t="s">
        <v>1819</v>
      </c>
    </row>
    <row r="1127" spans="1:12" ht="12.75">
      <c r="A1127" s="178">
        <v>10</v>
      </c>
      <c r="B1127" s="179" t="s">
        <v>1534</v>
      </c>
      <c r="C1127" s="180"/>
      <c r="D1127" s="181"/>
      <c r="E1127" s="295"/>
      <c r="F1127" s="182" t="s">
        <v>1535</v>
      </c>
      <c r="G1127" s="183" t="s">
        <v>1294</v>
      </c>
      <c r="H1127" s="184">
        <v>700</v>
      </c>
      <c r="I1127" s="195"/>
      <c r="J1127" s="79">
        <f t="shared" si="34"/>
        <v>0</v>
      </c>
      <c r="K1127" s="69" t="str">
        <f t="shared" si="35"/>
        <v>C</v>
      </c>
      <c r="L1127" s="67" t="s">
        <v>1819</v>
      </c>
    </row>
    <row r="1128" spans="1:12" ht="12.75">
      <c r="A1128" s="178">
        <v>11</v>
      </c>
      <c r="B1128" s="179" t="s">
        <v>1536</v>
      </c>
      <c r="C1128" s="180"/>
      <c r="D1128" s="181"/>
      <c r="E1128" s="295"/>
      <c r="F1128" s="182" t="s">
        <v>1537</v>
      </c>
      <c r="G1128" s="183" t="s">
        <v>1294</v>
      </c>
      <c r="H1128" s="184">
        <v>56.3</v>
      </c>
      <c r="I1128" s="195"/>
      <c r="J1128" s="79">
        <f t="shared" si="34"/>
        <v>0</v>
      </c>
      <c r="K1128" s="69" t="str">
        <f t="shared" si="35"/>
        <v>C</v>
      </c>
      <c r="L1128" s="67" t="s">
        <v>1819</v>
      </c>
    </row>
    <row r="1129" spans="1:12" ht="12.75">
      <c r="A1129" s="178">
        <v>12</v>
      </c>
      <c r="B1129" s="179" t="s">
        <v>1538</v>
      </c>
      <c r="C1129" s="180"/>
      <c r="D1129" s="181"/>
      <c r="E1129" s="295"/>
      <c r="F1129" s="182" t="s">
        <v>1539</v>
      </c>
      <c r="G1129" s="183" t="s">
        <v>1294</v>
      </c>
      <c r="H1129" s="184">
        <v>180</v>
      </c>
      <c r="I1129" s="195"/>
      <c r="J1129" s="79">
        <f t="shared" si="34"/>
        <v>0</v>
      </c>
      <c r="K1129" s="69" t="str">
        <f t="shared" si="35"/>
        <v>C</v>
      </c>
      <c r="L1129" s="67" t="s">
        <v>1819</v>
      </c>
    </row>
    <row r="1130" spans="1:12" ht="12.75">
      <c r="A1130" s="178">
        <v>13</v>
      </c>
      <c r="B1130" s="179" t="s">
        <v>1540</v>
      </c>
      <c r="C1130" s="180"/>
      <c r="D1130" s="181"/>
      <c r="E1130" s="295"/>
      <c r="F1130" s="182" t="s">
        <v>1541</v>
      </c>
      <c r="G1130" s="183" t="s">
        <v>1294</v>
      </c>
      <c r="H1130" s="184">
        <v>540</v>
      </c>
      <c r="I1130" s="195"/>
      <c r="J1130" s="79">
        <f t="shared" si="34"/>
        <v>0</v>
      </c>
      <c r="K1130" s="69" t="str">
        <f t="shared" si="35"/>
        <v>C</v>
      </c>
      <c r="L1130" s="67" t="s">
        <v>1819</v>
      </c>
    </row>
    <row r="1131" spans="1:12" ht="12.75">
      <c r="A1131" s="178">
        <v>14</v>
      </c>
      <c r="B1131" s="179" t="s">
        <v>1542</v>
      </c>
      <c r="C1131" s="180"/>
      <c r="D1131" s="181"/>
      <c r="E1131" s="295"/>
      <c r="F1131" s="182" t="s">
        <v>1543</v>
      </c>
      <c r="G1131" s="183" t="s">
        <v>1294</v>
      </c>
      <c r="H1131" s="184">
        <v>80</v>
      </c>
      <c r="I1131" s="195"/>
      <c r="J1131" s="79">
        <f t="shared" si="34"/>
        <v>0</v>
      </c>
      <c r="K1131" s="69" t="str">
        <f t="shared" si="35"/>
        <v>C</v>
      </c>
      <c r="L1131" s="67" t="s">
        <v>1819</v>
      </c>
    </row>
    <row r="1132" spans="1:12" ht="12.75">
      <c r="A1132" s="178">
        <v>15</v>
      </c>
      <c r="B1132" s="179" t="s">
        <v>1544</v>
      </c>
      <c r="C1132" s="180"/>
      <c r="D1132" s="181"/>
      <c r="E1132" s="295"/>
      <c r="F1132" s="182" t="s">
        <v>1545</v>
      </c>
      <c r="G1132" s="183" t="s">
        <v>1294</v>
      </c>
      <c r="H1132" s="184">
        <v>120</v>
      </c>
      <c r="I1132" s="195"/>
      <c r="J1132" s="79">
        <f t="shared" si="34"/>
        <v>0</v>
      </c>
      <c r="K1132" s="69" t="str">
        <f t="shared" si="35"/>
        <v>C</v>
      </c>
      <c r="L1132" s="67" t="s">
        <v>1819</v>
      </c>
    </row>
    <row r="1133" spans="1:12" ht="12.75">
      <c r="A1133" s="178">
        <v>16</v>
      </c>
      <c r="B1133" s="179" t="s">
        <v>1546</v>
      </c>
      <c r="C1133" s="180"/>
      <c r="D1133" s="181"/>
      <c r="E1133" s="295"/>
      <c r="F1133" s="182" t="s">
        <v>1547</v>
      </c>
      <c r="G1133" s="183" t="s">
        <v>1294</v>
      </c>
      <c r="H1133" s="184">
        <v>50</v>
      </c>
      <c r="I1133" s="195"/>
      <c r="J1133" s="79">
        <f t="shared" si="34"/>
        <v>0</v>
      </c>
      <c r="K1133" s="69" t="str">
        <f t="shared" si="35"/>
        <v>C</v>
      </c>
      <c r="L1133" s="67" t="s">
        <v>1819</v>
      </c>
    </row>
    <row r="1134" spans="1:12" ht="12.75">
      <c r="A1134" s="178">
        <v>17</v>
      </c>
      <c r="B1134" s="179" t="s">
        <v>1548</v>
      </c>
      <c r="C1134" s="180"/>
      <c r="D1134" s="181"/>
      <c r="E1134" s="295"/>
      <c r="F1134" s="182" t="s">
        <v>1549</v>
      </c>
      <c r="G1134" s="183" t="s">
        <v>1294</v>
      </c>
      <c r="H1134" s="184">
        <v>40</v>
      </c>
      <c r="I1134" s="195"/>
      <c r="J1134" s="79">
        <f t="shared" si="34"/>
        <v>0</v>
      </c>
      <c r="K1134" s="69" t="str">
        <f t="shared" si="35"/>
        <v>C</v>
      </c>
      <c r="L1134" s="67" t="s">
        <v>1819</v>
      </c>
    </row>
    <row r="1135" spans="1:12" ht="12.75">
      <c r="A1135" s="178">
        <v>18</v>
      </c>
      <c r="B1135" s="179" t="s">
        <v>1550</v>
      </c>
      <c r="C1135" s="180"/>
      <c r="D1135" s="181"/>
      <c r="E1135" s="295"/>
      <c r="F1135" s="182" t="s">
        <v>1551</v>
      </c>
      <c r="G1135" s="183" t="s">
        <v>1294</v>
      </c>
      <c r="H1135" s="184">
        <v>125</v>
      </c>
      <c r="I1135" s="195"/>
      <c r="J1135" s="79">
        <f t="shared" si="34"/>
        <v>0</v>
      </c>
      <c r="K1135" s="69" t="str">
        <f t="shared" si="35"/>
        <v>C</v>
      </c>
      <c r="L1135" s="67" t="s">
        <v>1819</v>
      </c>
    </row>
    <row r="1136" spans="1:12" ht="12.75">
      <c r="A1136" s="178">
        <v>19</v>
      </c>
      <c r="B1136" s="179" t="s">
        <v>1552</v>
      </c>
      <c r="C1136" s="180"/>
      <c r="D1136" s="181"/>
      <c r="E1136" s="295"/>
      <c r="F1136" s="182" t="s">
        <v>1553</v>
      </c>
      <c r="G1136" s="183" t="s">
        <v>1294</v>
      </c>
      <c r="H1136" s="184">
        <v>650</v>
      </c>
      <c r="I1136" s="195"/>
      <c r="J1136" s="79">
        <f t="shared" si="34"/>
        <v>0</v>
      </c>
      <c r="K1136" s="69" t="str">
        <f t="shared" si="35"/>
        <v>C</v>
      </c>
      <c r="L1136" s="67" t="s">
        <v>1819</v>
      </c>
    </row>
    <row r="1137" spans="1:12" ht="12.75">
      <c r="A1137" s="178">
        <v>20</v>
      </c>
      <c r="B1137" s="179" t="s">
        <v>1554</v>
      </c>
      <c r="C1137" s="180"/>
      <c r="D1137" s="181"/>
      <c r="E1137" s="295"/>
      <c r="F1137" s="182" t="s">
        <v>1555</v>
      </c>
      <c r="G1137" s="183" t="s">
        <v>1556</v>
      </c>
      <c r="H1137" s="184">
        <v>2</v>
      </c>
      <c r="I1137" s="195"/>
      <c r="J1137" s="79">
        <f t="shared" si="34"/>
        <v>0</v>
      </c>
      <c r="K1137" s="69" t="str">
        <f t="shared" si="35"/>
        <v>C</v>
      </c>
      <c r="L1137" s="67" t="s">
        <v>1819</v>
      </c>
    </row>
    <row r="1138" spans="1:12" ht="12.75">
      <c r="A1138" s="178">
        <v>21</v>
      </c>
      <c r="B1138" s="179" t="s">
        <v>1557</v>
      </c>
      <c r="C1138" s="180"/>
      <c r="D1138" s="181"/>
      <c r="E1138" s="295"/>
      <c r="F1138" s="182" t="s">
        <v>1558</v>
      </c>
      <c r="G1138" s="183" t="s">
        <v>1556</v>
      </c>
      <c r="H1138" s="184">
        <v>1</v>
      </c>
      <c r="I1138" s="195"/>
      <c r="J1138" s="79">
        <f t="shared" si="34"/>
        <v>0</v>
      </c>
      <c r="K1138" s="69" t="str">
        <f t="shared" si="35"/>
        <v>C</v>
      </c>
      <c r="L1138" s="67" t="s">
        <v>1819</v>
      </c>
    </row>
    <row r="1139" spans="1:12" ht="12.75">
      <c r="A1139" s="178">
        <v>22</v>
      </c>
      <c r="B1139" s="179" t="s">
        <v>1559</v>
      </c>
      <c r="C1139" s="180"/>
      <c r="D1139" s="181"/>
      <c r="E1139" s="295"/>
      <c r="F1139" s="182" t="s">
        <v>1560</v>
      </c>
      <c r="G1139" s="183" t="s">
        <v>1556</v>
      </c>
      <c r="H1139" s="184">
        <v>2</v>
      </c>
      <c r="I1139" s="195"/>
      <c r="J1139" s="79">
        <f t="shared" si="34"/>
        <v>0</v>
      </c>
      <c r="K1139" s="69" t="str">
        <f t="shared" si="35"/>
        <v>C</v>
      </c>
      <c r="L1139" s="67" t="s">
        <v>1819</v>
      </c>
    </row>
    <row r="1140" spans="1:12" ht="12.75">
      <c r="A1140" s="178">
        <v>23</v>
      </c>
      <c r="B1140" s="179" t="s">
        <v>1561</v>
      </c>
      <c r="C1140" s="180"/>
      <c r="D1140" s="181"/>
      <c r="E1140" s="295"/>
      <c r="F1140" s="182" t="s">
        <v>1562</v>
      </c>
      <c r="G1140" s="183" t="s">
        <v>1556</v>
      </c>
      <c r="H1140" s="184">
        <v>2</v>
      </c>
      <c r="I1140" s="195"/>
      <c r="J1140" s="79">
        <f t="shared" si="34"/>
        <v>0</v>
      </c>
      <c r="K1140" s="69" t="str">
        <f t="shared" si="35"/>
        <v>C</v>
      </c>
      <c r="L1140" s="67" t="s">
        <v>1819</v>
      </c>
    </row>
    <row r="1141" spans="1:12" ht="12.75">
      <c r="A1141" s="178">
        <v>24</v>
      </c>
      <c r="B1141" s="179" t="s">
        <v>1563</v>
      </c>
      <c r="C1141" s="180"/>
      <c r="D1141" s="181"/>
      <c r="E1141" s="295"/>
      <c r="F1141" s="182" t="s">
        <v>1564</v>
      </c>
      <c r="G1141" s="183" t="s">
        <v>1556</v>
      </c>
      <c r="H1141" s="184">
        <v>49</v>
      </c>
      <c r="I1141" s="195"/>
      <c r="J1141" s="79">
        <f t="shared" si="34"/>
        <v>0</v>
      </c>
      <c r="K1141" s="69" t="str">
        <f t="shared" si="35"/>
        <v>C</v>
      </c>
      <c r="L1141" s="67" t="s">
        <v>1819</v>
      </c>
    </row>
    <row r="1142" spans="1:12" ht="12.75">
      <c r="A1142" s="178">
        <v>25</v>
      </c>
      <c r="B1142" s="179" t="s">
        <v>1565</v>
      </c>
      <c r="C1142" s="180"/>
      <c r="D1142" s="181"/>
      <c r="E1142" s="295"/>
      <c r="F1142" s="182" t="s">
        <v>1566</v>
      </c>
      <c r="G1142" s="183" t="s">
        <v>1556</v>
      </c>
      <c r="H1142" s="184">
        <v>64</v>
      </c>
      <c r="I1142" s="195"/>
      <c r="J1142" s="79">
        <f t="shared" si="34"/>
        <v>0</v>
      </c>
      <c r="K1142" s="69" t="str">
        <f t="shared" si="35"/>
        <v>C</v>
      </c>
      <c r="L1142" s="67" t="s">
        <v>1819</v>
      </c>
    </row>
    <row r="1143" spans="1:12" ht="12.75">
      <c r="A1143" s="178">
        <v>26</v>
      </c>
      <c r="B1143" s="179" t="s">
        <v>1567</v>
      </c>
      <c r="C1143" s="180"/>
      <c r="D1143" s="181"/>
      <c r="E1143" s="295"/>
      <c r="F1143" s="182" t="s">
        <v>1568</v>
      </c>
      <c r="G1143" s="183" t="s">
        <v>1556</v>
      </c>
      <c r="H1143" s="184">
        <v>1</v>
      </c>
      <c r="I1143" s="195"/>
      <c r="J1143" s="79">
        <f t="shared" si="34"/>
        <v>0</v>
      </c>
      <c r="K1143" s="69" t="str">
        <f t="shared" si="35"/>
        <v>C</v>
      </c>
      <c r="L1143" s="67" t="s">
        <v>1819</v>
      </c>
    </row>
    <row r="1144" spans="1:12" ht="12.75">
      <c r="A1144" s="178">
        <v>27</v>
      </c>
      <c r="B1144" s="179" t="s">
        <v>1569</v>
      </c>
      <c r="C1144" s="180"/>
      <c r="D1144" s="181"/>
      <c r="E1144" s="295"/>
      <c r="F1144" s="182" t="s">
        <v>1570</v>
      </c>
      <c r="G1144" s="183" t="s">
        <v>1556</v>
      </c>
      <c r="H1144" s="184">
        <v>4</v>
      </c>
      <c r="I1144" s="195"/>
      <c r="J1144" s="79">
        <f t="shared" si="34"/>
        <v>0</v>
      </c>
      <c r="K1144" s="69" t="str">
        <f t="shared" si="35"/>
        <v>C</v>
      </c>
      <c r="L1144" s="67" t="s">
        <v>1819</v>
      </c>
    </row>
    <row r="1145" spans="1:12" ht="12.75">
      <c r="A1145" s="178">
        <v>28</v>
      </c>
      <c r="B1145" s="179" t="s">
        <v>1571</v>
      </c>
      <c r="C1145" s="180"/>
      <c r="D1145" s="181"/>
      <c r="E1145" s="295"/>
      <c r="F1145" s="182" t="s">
        <v>1572</v>
      </c>
      <c r="G1145" s="183" t="s">
        <v>1556</v>
      </c>
      <c r="H1145" s="184">
        <v>1</v>
      </c>
      <c r="I1145" s="195"/>
      <c r="J1145" s="79">
        <f t="shared" si="34"/>
        <v>0</v>
      </c>
      <c r="K1145" s="69" t="str">
        <f t="shared" si="35"/>
        <v>C</v>
      </c>
      <c r="L1145" s="67" t="s">
        <v>1819</v>
      </c>
    </row>
    <row r="1146" spans="1:12" ht="12.75">
      <c r="A1146" s="178">
        <v>29</v>
      </c>
      <c r="B1146" s="179" t="s">
        <v>1573</v>
      </c>
      <c r="C1146" s="180"/>
      <c r="D1146" s="181"/>
      <c r="E1146" s="295"/>
      <c r="F1146" s="182" t="s">
        <v>1574</v>
      </c>
      <c r="G1146" s="183" t="s">
        <v>1556</v>
      </c>
      <c r="H1146" s="184">
        <v>1</v>
      </c>
      <c r="I1146" s="195"/>
      <c r="J1146" s="79">
        <f t="shared" si="34"/>
        <v>0</v>
      </c>
      <c r="K1146" s="69" t="str">
        <f t="shared" si="35"/>
        <v>C</v>
      </c>
      <c r="L1146" s="67" t="s">
        <v>1819</v>
      </c>
    </row>
    <row r="1147" spans="1:12" ht="12.75">
      <c r="A1147" s="178">
        <v>30</v>
      </c>
      <c r="B1147" s="179" t="s">
        <v>1575</v>
      </c>
      <c r="C1147" s="180"/>
      <c r="D1147" s="181"/>
      <c r="E1147" s="295"/>
      <c r="F1147" s="182" t="s">
        <v>1576</v>
      </c>
      <c r="G1147" s="183" t="s">
        <v>1556</v>
      </c>
      <c r="H1147" s="184">
        <v>1</v>
      </c>
      <c r="I1147" s="195"/>
      <c r="J1147" s="79">
        <f aca="true" t="shared" si="36" ref="J1147:J1210">+IF(AND(H1147="",I1147=""),"",ROUND(H1147*I1147,2))</f>
        <v>0</v>
      </c>
      <c r="K1147" s="69" t="str">
        <f aca="true" t="shared" si="37" ref="K1147:K1210">IF(G1147&lt;&gt;"","C","")</f>
        <v>C</v>
      </c>
      <c r="L1147" s="67" t="s">
        <v>1819</v>
      </c>
    </row>
    <row r="1148" spans="1:12" ht="12.75">
      <c r="A1148" s="178">
        <v>31</v>
      </c>
      <c r="B1148" s="179" t="s">
        <v>1577</v>
      </c>
      <c r="C1148" s="180"/>
      <c r="D1148" s="181"/>
      <c r="E1148" s="295"/>
      <c r="F1148" s="182" t="s">
        <v>1578</v>
      </c>
      <c r="G1148" s="183" t="s">
        <v>1556</v>
      </c>
      <c r="H1148" s="184">
        <v>2</v>
      </c>
      <c r="I1148" s="195"/>
      <c r="J1148" s="79">
        <f t="shared" si="36"/>
        <v>0</v>
      </c>
      <c r="K1148" s="69" t="str">
        <f t="shared" si="37"/>
        <v>C</v>
      </c>
      <c r="L1148" s="67" t="s">
        <v>1819</v>
      </c>
    </row>
    <row r="1149" spans="1:12" ht="12.75">
      <c r="A1149" s="178">
        <v>32</v>
      </c>
      <c r="B1149" s="179" t="s">
        <v>1579</v>
      </c>
      <c r="C1149" s="180"/>
      <c r="D1149" s="181"/>
      <c r="E1149" s="295"/>
      <c r="F1149" s="182" t="s">
        <v>1580</v>
      </c>
      <c r="G1149" s="183" t="s">
        <v>1556</v>
      </c>
      <c r="H1149" s="184">
        <v>2</v>
      </c>
      <c r="I1149" s="195"/>
      <c r="J1149" s="79">
        <f t="shared" si="36"/>
        <v>0</v>
      </c>
      <c r="K1149" s="69" t="str">
        <f t="shared" si="37"/>
        <v>C</v>
      </c>
      <c r="L1149" s="67" t="s">
        <v>1819</v>
      </c>
    </row>
    <row r="1150" spans="1:12" ht="12.75">
      <c r="A1150" s="178">
        <v>33</v>
      </c>
      <c r="B1150" s="179" t="s">
        <v>1581</v>
      </c>
      <c r="C1150" s="180"/>
      <c r="D1150" s="181"/>
      <c r="E1150" s="295"/>
      <c r="F1150" s="182" t="s">
        <v>1582</v>
      </c>
      <c r="G1150" s="183" t="s">
        <v>1556</v>
      </c>
      <c r="H1150" s="184">
        <v>2</v>
      </c>
      <c r="I1150" s="195"/>
      <c r="J1150" s="79">
        <f t="shared" si="36"/>
        <v>0</v>
      </c>
      <c r="K1150" s="69" t="str">
        <f t="shared" si="37"/>
        <v>C</v>
      </c>
      <c r="L1150" s="67" t="s">
        <v>1819</v>
      </c>
    </row>
    <row r="1151" spans="1:12" ht="12.75">
      <c r="A1151" s="178">
        <v>34</v>
      </c>
      <c r="B1151" s="179" t="s">
        <v>1583</v>
      </c>
      <c r="C1151" s="180"/>
      <c r="D1151" s="181"/>
      <c r="E1151" s="295"/>
      <c r="F1151" s="182" t="s">
        <v>1584</v>
      </c>
      <c r="G1151" s="183" t="s">
        <v>1556</v>
      </c>
      <c r="H1151" s="184">
        <v>1</v>
      </c>
      <c r="I1151" s="195"/>
      <c r="J1151" s="79">
        <f t="shared" si="36"/>
        <v>0</v>
      </c>
      <c r="K1151" s="69" t="str">
        <f t="shared" si="37"/>
        <v>C</v>
      </c>
      <c r="L1151" s="67" t="s">
        <v>1819</v>
      </c>
    </row>
    <row r="1152" spans="1:12" ht="12.75">
      <c r="A1152" s="178">
        <v>35</v>
      </c>
      <c r="B1152" s="179" t="s">
        <v>1585</v>
      </c>
      <c r="C1152" s="180"/>
      <c r="D1152" s="181"/>
      <c r="E1152" s="295"/>
      <c r="F1152" s="182" t="s">
        <v>1586</v>
      </c>
      <c r="G1152" s="183" t="s">
        <v>1556</v>
      </c>
      <c r="H1152" s="184">
        <v>1</v>
      </c>
      <c r="I1152" s="195"/>
      <c r="J1152" s="79">
        <f t="shared" si="36"/>
        <v>0</v>
      </c>
      <c r="K1152" s="69" t="str">
        <f t="shared" si="37"/>
        <v>C</v>
      </c>
      <c r="L1152" s="67" t="s">
        <v>1819</v>
      </c>
    </row>
    <row r="1153" spans="1:12" ht="12.75">
      <c r="A1153" s="178">
        <v>36</v>
      </c>
      <c r="B1153" s="179" t="s">
        <v>1587</v>
      </c>
      <c r="C1153" s="180"/>
      <c r="D1153" s="181"/>
      <c r="E1153" s="295"/>
      <c r="F1153" s="182" t="s">
        <v>1588</v>
      </c>
      <c r="G1153" s="183" t="s">
        <v>1556</v>
      </c>
      <c r="H1153" s="184">
        <v>1</v>
      </c>
      <c r="I1153" s="195"/>
      <c r="J1153" s="79">
        <f t="shared" si="36"/>
        <v>0</v>
      </c>
      <c r="K1153" s="69" t="str">
        <f t="shared" si="37"/>
        <v>C</v>
      </c>
      <c r="L1153" s="67" t="s">
        <v>1819</v>
      </c>
    </row>
    <row r="1154" spans="1:12" ht="12.75">
      <c r="A1154" s="178">
        <v>37</v>
      </c>
      <c r="B1154" s="179" t="s">
        <v>1589</v>
      </c>
      <c r="C1154" s="180"/>
      <c r="D1154" s="181"/>
      <c r="E1154" s="295"/>
      <c r="F1154" s="182" t="s">
        <v>1590</v>
      </c>
      <c r="G1154" s="183" t="s">
        <v>1556</v>
      </c>
      <c r="H1154" s="184">
        <v>1</v>
      </c>
      <c r="I1154" s="195"/>
      <c r="J1154" s="79">
        <f t="shared" si="36"/>
        <v>0</v>
      </c>
      <c r="K1154" s="69" t="str">
        <f t="shared" si="37"/>
        <v>C</v>
      </c>
      <c r="L1154" s="67" t="s">
        <v>1819</v>
      </c>
    </row>
    <row r="1155" spans="1:12" ht="12.75">
      <c r="A1155" s="178">
        <v>38</v>
      </c>
      <c r="B1155" s="179" t="s">
        <v>1591</v>
      </c>
      <c r="C1155" s="180"/>
      <c r="D1155" s="181"/>
      <c r="E1155" s="295"/>
      <c r="F1155" s="182" t="s">
        <v>1592</v>
      </c>
      <c r="G1155" s="183" t="s">
        <v>1556</v>
      </c>
      <c r="H1155" s="184">
        <v>60</v>
      </c>
      <c r="I1155" s="195"/>
      <c r="J1155" s="79">
        <f t="shared" si="36"/>
        <v>0</v>
      </c>
      <c r="K1155" s="69" t="str">
        <f t="shared" si="37"/>
        <v>C</v>
      </c>
      <c r="L1155" s="67" t="s">
        <v>1819</v>
      </c>
    </row>
    <row r="1156" spans="1:12" ht="12.75">
      <c r="A1156" s="178">
        <v>39</v>
      </c>
      <c r="B1156" s="179" t="s">
        <v>1593</v>
      </c>
      <c r="C1156" s="180"/>
      <c r="D1156" s="181"/>
      <c r="E1156" s="295"/>
      <c r="F1156" s="182" t="s">
        <v>1594</v>
      </c>
      <c r="G1156" s="183" t="s">
        <v>1556</v>
      </c>
      <c r="H1156" s="184">
        <v>4</v>
      </c>
      <c r="I1156" s="195"/>
      <c r="J1156" s="79">
        <f t="shared" si="36"/>
        <v>0</v>
      </c>
      <c r="K1156" s="69" t="str">
        <f t="shared" si="37"/>
        <v>C</v>
      </c>
      <c r="L1156" s="67" t="s">
        <v>1819</v>
      </c>
    </row>
    <row r="1157" spans="1:12" ht="12.75">
      <c r="A1157" s="178">
        <v>40</v>
      </c>
      <c r="B1157" s="179" t="s">
        <v>1595</v>
      </c>
      <c r="C1157" s="180"/>
      <c r="D1157" s="181"/>
      <c r="E1157" s="295"/>
      <c r="F1157" s="182" t="s">
        <v>1596</v>
      </c>
      <c r="G1157" s="183" t="s">
        <v>1556</v>
      </c>
      <c r="H1157" s="184">
        <v>58</v>
      </c>
      <c r="I1157" s="195"/>
      <c r="J1157" s="79">
        <f t="shared" si="36"/>
        <v>0</v>
      </c>
      <c r="K1157" s="69" t="str">
        <f t="shared" si="37"/>
        <v>C</v>
      </c>
      <c r="L1157" s="67" t="s">
        <v>1819</v>
      </c>
    </row>
    <row r="1158" spans="1:12" ht="12.75">
      <c r="A1158" s="178">
        <v>41</v>
      </c>
      <c r="B1158" s="179" t="s">
        <v>1597</v>
      </c>
      <c r="C1158" s="180"/>
      <c r="D1158" s="181"/>
      <c r="E1158" s="295"/>
      <c r="F1158" s="182" t="s">
        <v>1598</v>
      </c>
      <c r="G1158" s="183" t="s">
        <v>1556</v>
      </c>
      <c r="H1158" s="184">
        <v>173</v>
      </c>
      <c r="I1158" s="195"/>
      <c r="J1158" s="79">
        <f t="shared" si="36"/>
        <v>0</v>
      </c>
      <c r="K1158" s="69" t="str">
        <f t="shared" si="37"/>
        <v>C</v>
      </c>
      <c r="L1158" s="67" t="s">
        <v>1819</v>
      </c>
    </row>
    <row r="1159" spans="1:12" ht="12.75">
      <c r="A1159" s="178">
        <v>42</v>
      </c>
      <c r="B1159" s="179" t="s">
        <v>1599</v>
      </c>
      <c r="C1159" s="180"/>
      <c r="D1159" s="181"/>
      <c r="E1159" s="295"/>
      <c r="F1159" s="182" t="s">
        <v>1600</v>
      </c>
      <c r="G1159" s="183" t="s">
        <v>1556</v>
      </c>
      <c r="H1159" s="184">
        <v>12</v>
      </c>
      <c r="I1159" s="195"/>
      <c r="J1159" s="79">
        <f t="shared" si="36"/>
        <v>0</v>
      </c>
      <c r="K1159" s="69" t="str">
        <f t="shared" si="37"/>
        <v>C</v>
      </c>
      <c r="L1159" s="67" t="s">
        <v>1819</v>
      </c>
    </row>
    <row r="1160" spans="1:12" ht="12.75">
      <c r="A1160" s="178">
        <v>43</v>
      </c>
      <c r="B1160" s="179" t="s">
        <v>1601</v>
      </c>
      <c r="C1160" s="180"/>
      <c r="D1160" s="181"/>
      <c r="E1160" s="295"/>
      <c r="F1160" s="182" t="s">
        <v>1602</v>
      </c>
      <c r="G1160" s="183" t="s">
        <v>1556</v>
      </c>
      <c r="H1160" s="184">
        <v>84</v>
      </c>
      <c r="I1160" s="195"/>
      <c r="J1160" s="79">
        <f t="shared" si="36"/>
        <v>0</v>
      </c>
      <c r="K1160" s="69" t="str">
        <f t="shared" si="37"/>
        <v>C</v>
      </c>
      <c r="L1160" s="67" t="s">
        <v>1819</v>
      </c>
    </row>
    <row r="1161" spans="1:12" ht="12.75">
      <c r="A1161" s="178">
        <v>44</v>
      </c>
      <c r="B1161" s="179" t="s">
        <v>1603</v>
      </c>
      <c r="C1161" s="180"/>
      <c r="D1161" s="181"/>
      <c r="E1161" s="295"/>
      <c r="F1161" s="182" t="s">
        <v>1604</v>
      </c>
      <c r="G1161" s="183" t="s">
        <v>1556</v>
      </c>
      <c r="H1161" s="184">
        <v>86</v>
      </c>
      <c r="I1161" s="195"/>
      <c r="J1161" s="79">
        <f t="shared" si="36"/>
        <v>0</v>
      </c>
      <c r="K1161" s="69" t="str">
        <f t="shared" si="37"/>
        <v>C</v>
      </c>
      <c r="L1161" s="67" t="s">
        <v>1819</v>
      </c>
    </row>
    <row r="1162" spans="1:12" ht="12.75">
      <c r="A1162" s="178">
        <v>45</v>
      </c>
      <c r="B1162" s="179" t="s">
        <v>1605</v>
      </c>
      <c r="C1162" s="180"/>
      <c r="D1162" s="181"/>
      <c r="E1162" s="295"/>
      <c r="F1162" s="182" t="s">
        <v>1606</v>
      </c>
      <c r="G1162" s="183" t="s">
        <v>1556</v>
      </c>
      <c r="H1162" s="184">
        <v>89</v>
      </c>
      <c r="I1162" s="195"/>
      <c r="J1162" s="79">
        <f t="shared" si="36"/>
        <v>0</v>
      </c>
      <c r="K1162" s="69" t="str">
        <f t="shared" si="37"/>
        <v>C</v>
      </c>
      <c r="L1162" s="67" t="s">
        <v>1819</v>
      </c>
    </row>
    <row r="1163" spans="1:12" ht="12.75">
      <c r="A1163" s="178">
        <v>46</v>
      </c>
      <c r="B1163" s="179" t="s">
        <v>1607</v>
      </c>
      <c r="C1163" s="180"/>
      <c r="D1163" s="181"/>
      <c r="E1163" s="295"/>
      <c r="F1163" s="182" t="s">
        <v>1608</v>
      </c>
      <c r="G1163" s="183" t="s">
        <v>1556</v>
      </c>
      <c r="H1163" s="184">
        <v>7</v>
      </c>
      <c r="I1163" s="195"/>
      <c r="J1163" s="79">
        <f t="shared" si="36"/>
        <v>0</v>
      </c>
      <c r="K1163" s="69" t="str">
        <f t="shared" si="37"/>
        <v>C</v>
      </c>
      <c r="L1163" s="67" t="s">
        <v>1819</v>
      </c>
    </row>
    <row r="1164" spans="1:12" ht="12.75">
      <c r="A1164" s="178">
        <v>47</v>
      </c>
      <c r="B1164" s="179" t="s">
        <v>1609</v>
      </c>
      <c r="C1164" s="180"/>
      <c r="D1164" s="181"/>
      <c r="E1164" s="295"/>
      <c r="F1164" s="182" t="s">
        <v>1610</v>
      </c>
      <c r="G1164" s="183" t="s">
        <v>1556</v>
      </c>
      <c r="H1164" s="184">
        <v>28</v>
      </c>
      <c r="I1164" s="195"/>
      <c r="J1164" s="79">
        <f t="shared" si="36"/>
        <v>0</v>
      </c>
      <c r="K1164" s="69" t="str">
        <f t="shared" si="37"/>
        <v>C</v>
      </c>
      <c r="L1164" s="67" t="s">
        <v>1819</v>
      </c>
    </row>
    <row r="1165" spans="1:12" ht="12.75">
      <c r="A1165" s="178">
        <v>48</v>
      </c>
      <c r="B1165" s="179" t="s">
        <v>1611</v>
      </c>
      <c r="C1165" s="180"/>
      <c r="D1165" s="181"/>
      <c r="E1165" s="295"/>
      <c r="F1165" s="182" t="s">
        <v>1612</v>
      </c>
      <c r="G1165" s="183" t="s">
        <v>1556</v>
      </c>
      <c r="H1165" s="184">
        <v>30</v>
      </c>
      <c r="I1165" s="195"/>
      <c r="J1165" s="79">
        <f t="shared" si="36"/>
        <v>0</v>
      </c>
      <c r="K1165" s="69" t="str">
        <f t="shared" si="37"/>
        <v>C</v>
      </c>
      <c r="L1165" s="67" t="s">
        <v>1819</v>
      </c>
    </row>
    <row r="1166" spans="1:12" ht="12.75">
      <c r="A1166" s="178">
        <v>49</v>
      </c>
      <c r="B1166" s="179" t="s">
        <v>1613</v>
      </c>
      <c r="C1166" s="180"/>
      <c r="D1166" s="181"/>
      <c r="E1166" s="295" t="s">
        <v>1116</v>
      </c>
      <c r="F1166" s="182" t="s">
        <v>1614</v>
      </c>
      <c r="G1166" s="183" t="s">
        <v>1556</v>
      </c>
      <c r="H1166" s="184">
        <v>24</v>
      </c>
      <c r="I1166" s="195"/>
      <c r="J1166" s="79">
        <f t="shared" si="36"/>
        <v>0</v>
      </c>
      <c r="K1166" s="69" t="str">
        <f t="shared" si="37"/>
        <v>C</v>
      </c>
      <c r="L1166" s="67" t="s">
        <v>1819</v>
      </c>
    </row>
    <row r="1167" spans="1:12" ht="12.75">
      <c r="A1167" s="178">
        <v>50</v>
      </c>
      <c r="B1167" s="179" t="s">
        <v>1615</v>
      </c>
      <c r="C1167" s="180"/>
      <c r="D1167" s="181"/>
      <c r="E1167" s="295" t="s">
        <v>1116</v>
      </c>
      <c r="F1167" s="182" t="s">
        <v>1616</v>
      </c>
      <c r="G1167" s="183" t="s">
        <v>1556</v>
      </c>
      <c r="H1167" s="184">
        <v>46</v>
      </c>
      <c r="I1167" s="195"/>
      <c r="J1167" s="79">
        <f t="shared" si="36"/>
        <v>0</v>
      </c>
      <c r="K1167" s="69" t="str">
        <f t="shared" si="37"/>
        <v>C</v>
      </c>
      <c r="L1167" s="67" t="s">
        <v>1819</v>
      </c>
    </row>
    <row r="1168" spans="1:12" ht="12.75">
      <c r="A1168" s="178">
        <v>51</v>
      </c>
      <c r="B1168" s="179" t="s">
        <v>1617</v>
      </c>
      <c r="C1168" s="180"/>
      <c r="D1168" s="181"/>
      <c r="E1168" s="295" t="s">
        <v>1116</v>
      </c>
      <c r="F1168" s="182" t="s">
        <v>1618</v>
      </c>
      <c r="G1168" s="183" t="s">
        <v>1556</v>
      </c>
      <c r="H1168" s="184">
        <v>38</v>
      </c>
      <c r="I1168" s="195"/>
      <c r="J1168" s="79">
        <f t="shared" si="36"/>
        <v>0</v>
      </c>
      <c r="K1168" s="69" t="str">
        <f t="shared" si="37"/>
        <v>C</v>
      </c>
      <c r="L1168" s="67" t="s">
        <v>1819</v>
      </c>
    </row>
    <row r="1169" spans="1:12" ht="12.75">
      <c r="A1169" s="178">
        <v>52</v>
      </c>
      <c r="B1169" s="179" t="s">
        <v>1619</v>
      </c>
      <c r="C1169" s="180"/>
      <c r="D1169" s="181"/>
      <c r="E1169" s="295" t="s">
        <v>1116</v>
      </c>
      <c r="F1169" s="182" t="s">
        <v>1620</v>
      </c>
      <c r="G1169" s="183" t="s">
        <v>1556</v>
      </c>
      <c r="H1169" s="184">
        <v>6</v>
      </c>
      <c r="I1169" s="195"/>
      <c r="J1169" s="79">
        <f t="shared" si="36"/>
        <v>0</v>
      </c>
      <c r="K1169" s="69" t="str">
        <f t="shared" si="37"/>
        <v>C</v>
      </c>
      <c r="L1169" s="67" t="s">
        <v>1819</v>
      </c>
    </row>
    <row r="1170" spans="1:12" ht="12.75">
      <c r="A1170" s="178">
        <v>53</v>
      </c>
      <c r="B1170" s="179" t="s">
        <v>1621</v>
      </c>
      <c r="C1170" s="180"/>
      <c r="D1170" s="181"/>
      <c r="E1170" s="295" t="s">
        <v>1116</v>
      </c>
      <c r="F1170" s="182" t="s">
        <v>1622</v>
      </c>
      <c r="G1170" s="183" t="s">
        <v>1556</v>
      </c>
      <c r="H1170" s="184">
        <v>3</v>
      </c>
      <c r="I1170" s="195"/>
      <c r="J1170" s="79">
        <f t="shared" si="36"/>
        <v>0</v>
      </c>
      <c r="K1170" s="69" t="str">
        <f t="shared" si="37"/>
        <v>C</v>
      </c>
      <c r="L1170" s="67" t="s">
        <v>1819</v>
      </c>
    </row>
    <row r="1171" spans="1:12" ht="12.75">
      <c r="A1171" s="178">
        <v>54</v>
      </c>
      <c r="B1171" s="179" t="s">
        <v>1623</v>
      </c>
      <c r="C1171" s="180"/>
      <c r="D1171" s="181"/>
      <c r="E1171" s="295" t="s">
        <v>1116</v>
      </c>
      <c r="F1171" s="182" t="s">
        <v>1624</v>
      </c>
      <c r="G1171" s="183" t="s">
        <v>1556</v>
      </c>
      <c r="H1171" s="184">
        <v>2</v>
      </c>
      <c r="I1171" s="195"/>
      <c r="J1171" s="79">
        <f t="shared" si="36"/>
        <v>0</v>
      </c>
      <c r="K1171" s="69" t="str">
        <f t="shared" si="37"/>
        <v>C</v>
      </c>
      <c r="L1171" s="67" t="s">
        <v>1819</v>
      </c>
    </row>
    <row r="1172" spans="1:12" ht="12.75">
      <c r="A1172" s="178">
        <v>55</v>
      </c>
      <c r="B1172" s="179" t="s">
        <v>1625</v>
      </c>
      <c r="C1172" s="180"/>
      <c r="D1172" s="181"/>
      <c r="E1172" s="295" t="s">
        <v>1116</v>
      </c>
      <c r="F1172" s="182" t="s">
        <v>1626</v>
      </c>
      <c r="G1172" s="183" t="s">
        <v>1556</v>
      </c>
      <c r="H1172" s="184">
        <v>19</v>
      </c>
      <c r="I1172" s="195"/>
      <c r="J1172" s="79">
        <f t="shared" si="36"/>
        <v>0</v>
      </c>
      <c r="K1172" s="69" t="str">
        <f t="shared" si="37"/>
        <v>C</v>
      </c>
      <c r="L1172" s="67" t="s">
        <v>1819</v>
      </c>
    </row>
    <row r="1173" spans="1:12" ht="12.75">
      <c r="A1173" s="178">
        <v>56</v>
      </c>
      <c r="B1173" s="179" t="s">
        <v>1627</v>
      </c>
      <c r="C1173" s="180"/>
      <c r="D1173" s="181"/>
      <c r="E1173" s="295" t="s">
        <v>1116</v>
      </c>
      <c r="F1173" s="182" t="s">
        <v>1628</v>
      </c>
      <c r="G1173" s="183" t="s">
        <v>1556</v>
      </c>
      <c r="H1173" s="184">
        <v>8</v>
      </c>
      <c r="I1173" s="195"/>
      <c r="J1173" s="79">
        <f t="shared" si="36"/>
        <v>0</v>
      </c>
      <c r="K1173" s="69" t="str">
        <f t="shared" si="37"/>
        <v>C</v>
      </c>
      <c r="L1173" s="67" t="s">
        <v>1819</v>
      </c>
    </row>
    <row r="1174" spans="1:12" ht="12.75">
      <c r="A1174" s="178">
        <v>57</v>
      </c>
      <c r="B1174" s="179" t="s">
        <v>1629</v>
      </c>
      <c r="C1174" s="180"/>
      <c r="D1174" s="181"/>
      <c r="E1174" s="295" t="s">
        <v>1116</v>
      </c>
      <c r="F1174" s="182" t="s">
        <v>1630</v>
      </c>
      <c r="G1174" s="183" t="s">
        <v>1556</v>
      </c>
      <c r="H1174" s="184">
        <v>20</v>
      </c>
      <c r="I1174" s="195"/>
      <c r="J1174" s="79">
        <f t="shared" si="36"/>
        <v>0</v>
      </c>
      <c r="K1174" s="69" t="str">
        <f t="shared" si="37"/>
        <v>C</v>
      </c>
      <c r="L1174" s="67" t="s">
        <v>1819</v>
      </c>
    </row>
    <row r="1175" spans="1:12" ht="12.75">
      <c r="A1175" s="178">
        <v>58</v>
      </c>
      <c r="B1175" s="179" t="s">
        <v>1631</v>
      </c>
      <c r="C1175" s="180"/>
      <c r="D1175" s="181"/>
      <c r="E1175" s="295" t="s">
        <v>1116</v>
      </c>
      <c r="F1175" s="182" t="s">
        <v>1632</v>
      </c>
      <c r="G1175" s="183" t="s">
        <v>1556</v>
      </c>
      <c r="H1175" s="184">
        <v>20</v>
      </c>
      <c r="I1175" s="195"/>
      <c r="J1175" s="79">
        <f t="shared" si="36"/>
        <v>0</v>
      </c>
      <c r="K1175" s="69" t="str">
        <f t="shared" si="37"/>
        <v>C</v>
      </c>
      <c r="L1175" s="67" t="s">
        <v>1819</v>
      </c>
    </row>
    <row r="1176" spans="1:12" ht="12.75">
      <c r="A1176" s="178">
        <v>59</v>
      </c>
      <c r="B1176" s="179" t="s">
        <v>1633</v>
      </c>
      <c r="C1176" s="180"/>
      <c r="D1176" s="181"/>
      <c r="E1176" s="295" t="s">
        <v>1116</v>
      </c>
      <c r="F1176" s="182" t="s">
        <v>1634</v>
      </c>
      <c r="G1176" s="183" t="s">
        <v>1556</v>
      </c>
      <c r="H1176" s="184">
        <v>50</v>
      </c>
      <c r="I1176" s="195"/>
      <c r="J1176" s="79">
        <f t="shared" si="36"/>
        <v>0</v>
      </c>
      <c r="K1176" s="69" t="str">
        <f t="shared" si="37"/>
        <v>C</v>
      </c>
      <c r="L1176" s="67" t="s">
        <v>1819</v>
      </c>
    </row>
    <row r="1177" spans="1:12" ht="12.75">
      <c r="A1177" s="178">
        <v>60</v>
      </c>
      <c r="B1177" s="179" t="s">
        <v>1635</v>
      </c>
      <c r="C1177" s="180"/>
      <c r="D1177" s="181"/>
      <c r="E1177" s="295" t="s">
        <v>1116</v>
      </c>
      <c r="F1177" s="182" t="s">
        <v>1636</v>
      </c>
      <c r="G1177" s="183" t="s">
        <v>1556</v>
      </c>
      <c r="H1177" s="184">
        <v>8</v>
      </c>
      <c r="I1177" s="195"/>
      <c r="J1177" s="79">
        <f t="shared" si="36"/>
        <v>0</v>
      </c>
      <c r="K1177" s="69" t="str">
        <f t="shared" si="37"/>
        <v>C</v>
      </c>
      <c r="L1177" s="67" t="s">
        <v>1819</v>
      </c>
    </row>
    <row r="1178" spans="1:12" ht="12.75">
      <c r="A1178" s="178">
        <v>61</v>
      </c>
      <c r="B1178" s="179" t="s">
        <v>1637</v>
      </c>
      <c r="C1178" s="180"/>
      <c r="D1178" s="181"/>
      <c r="E1178" s="295" t="s">
        <v>1116</v>
      </c>
      <c r="F1178" s="182" t="s">
        <v>1638</v>
      </c>
      <c r="G1178" s="183" t="s">
        <v>1556</v>
      </c>
      <c r="H1178" s="184">
        <v>14</v>
      </c>
      <c r="I1178" s="195"/>
      <c r="J1178" s="79">
        <f t="shared" si="36"/>
        <v>0</v>
      </c>
      <c r="K1178" s="69" t="str">
        <f t="shared" si="37"/>
        <v>C</v>
      </c>
      <c r="L1178" s="67" t="s">
        <v>1819</v>
      </c>
    </row>
    <row r="1179" spans="1:12" ht="12.75">
      <c r="A1179" s="178">
        <v>62</v>
      </c>
      <c r="B1179" s="179" t="s">
        <v>1639</v>
      </c>
      <c r="C1179" s="180"/>
      <c r="D1179" s="181"/>
      <c r="E1179" s="295"/>
      <c r="F1179" s="182" t="s">
        <v>1640</v>
      </c>
      <c r="G1179" s="183" t="s">
        <v>1556</v>
      </c>
      <c r="H1179" s="184">
        <v>31</v>
      </c>
      <c r="I1179" s="195"/>
      <c r="J1179" s="79">
        <f t="shared" si="36"/>
        <v>0</v>
      </c>
      <c r="K1179" s="69" t="str">
        <f t="shared" si="37"/>
        <v>C</v>
      </c>
      <c r="L1179" s="67" t="s">
        <v>1819</v>
      </c>
    </row>
    <row r="1180" spans="1:12" ht="12.75">
      <c r="A1180" s="178">
        <v>63</v>
      </c>
      <c r="B1180" s="179" t="s">
        <v>1641</v>
      </c>
      <c r="C1180" s="180"/>
      <c r="D1180" s="181"/>
      <c r="E1180" s="295"/>
      <c r="F1180" s="182" t="s">
        <v>1642</v>
      </c>
      <c r="G1180" s="183" t="s">
        <v>1556</v>
      </c>
      <c r="H1180" s="184">
        <v>4</v>
      </c>
      <c r="I1180" s="195"/>
      <c r="J1180" s="79">
        <f t="shared" si="36"/>
        <v>0</v>
      </c>
      <c r="K1180" s="69" t="str">
        <f t="shared" si="37"/>
        <v>C</v>
      </c>
      <c r="L1180" s="67" t="s">
        <v>1819</v>
      </c>
    </row>
    <row r="1181" spans="1:12" ht="12.75">
      <c r="A1181" s="178">
        <v>64</v>
      </c>
      <c r="B1181" s="179" t="s">
        <v>1643</v>
      </c>
      <c r="C1181" s="180"/>
      <c r="D1181" s="181"/>
      <c r="E1181" s="295"/>
      <c r="F1181" s="182" t="s">
        <v>1644</v>
      </c>
      <c r="G1181" s="183" t="s">
        <v>1556</v>
      </c>
      <c r="H1181" s="184">
        <v>34</v>
      </c>
      <c r="I1181" s="195"/>
      <c r="J1181" s="79">
        <f t="shared" si="36"/>
        <v>0</v>
      </c>
      <c r="K1181" s="69" t="str">
        <f t="shared" si="37"/>
        <v>C</v>
      </c>
      <c r="L1181" s="67" t="s">
        <v>1819</v>
      </c>
    </row>
    <row r="1182" spans="1:12" ht="12.75">
      <c r="A1182" s="178">
        <v>65</v>
      </c>
      <c r="B1182" s="179" t="s">
        <v>1645</v>
      </c>
      <c r="C1182" s="180"/>
      <c r="D1182" s="181"/>
      <c r="E1182" s="295"/>
      <c r="F1182" s="182" t="s">
        <v>1646</v>
      </c>
      <c r="G1182" s="183" t="s">
        <v>1556</v>
      </c>
      <c r="H1182" s="184">
        <v>4</v>
      </c>
      <c r="I1182" s="195"/>
      <c r="J1182" s="79">
        <f t="shared" si="36"/>
        <v>0</v>
      </c>
      <c r="K1182" s="69" t="str">
        <f t="shared" si="37"/>
        <v>C</v>
      </c>
      <c r="L1182" s="67" t="s">
        <v>1819</v>
      </c>
    </row>
    <row r="1183" spans="1:12" ht="12.75">
      <c r="A1183" s="178">
        <v>66</v>
      </c>
      <c r="B1183" s="179" t="s">
        <v>1647</v>
      </c>
      <c r="C1183" s="180"/>
      <c r="D1183" s="181"/>
      <c r="E1183" s="295"/>
      <c r="F1183" s="182" t="s">
        <v>1648</v>
      </c>
      <c r="G1183" s="183" t="s">
        <v>1556</v>
      </c>
      <c r="H1183" s="184">
        <v>5</v>
      </c>
      <c r="I1183" s="195"/>
      <c r="J1183" s="79">
        <f t="shared" si="36"/>
        <v>0</v>
      </c>
      <c r="K1183" s="69" t="str">
        <f t="shared" si="37"/>
        <v>C</v>
      </c>
      <c r="L1183" s="67" t="s">
        <v>1819</v>
      </c>
    </row>
    <row r="1184" spans="1:12" ht="12.75">
      <c r="A1184" s="178">
        <v>67</v>
      </c>
      <c r="B1184" s="179" t="s">
        <v>1649</v>
      </c>
      <c r="C1184" s="180"/>
      <c r="D1184" s="181"/>
      <c r="E1184" s="295"/>
      <c r="F1184" s="182" t="s">
        <v>1650</v>
      </c>
      <c r="G1184" s="183" t="s">
        <v>1556</v>
      </c>
      <c r="H1184" s="184">
        <v>7</v>
      </c>
      <c r="I1184" s="195"/>
      <c r="J1184" s="79">
        <f t="shared" si="36"/>
        <v>0</v>
      </c>
      <c r="K1184" s="69" t="str">
        <f t="shared" si="37"/>
        <v>C</v>
      </c>
      <c r="L1184" s="67" t="s">
        <v>1819</v>
      </c>
    </row>
    <row r="1185" spans="1:12" ht="12.75">
      <c r="A1185" s="178">
        <v>68</v>
      </c>
      <c r="B1185" s="179" t="s">
        <v>1651</v>
      </c>
      <c r="C1185" s="180"/>
      <c r="D1185" s="181"/>
      <c r="E1185" s="295"/>
      <c r="F1185" s="182" t="s">
        <v>1652</v>
      </c>
      <c r="G1185" s="183" t="s">
        <v>1556</v>
      </c>
      <c r="H1185" s="184">
        <v>20</v>
      </c>
      <c r="I1185" s="195"/>
      <c r="J1185" s="79">
        <f t="shared" si="36"/>
        <v>0</v>
      </c>
      <c r="K1185" s="69" t="str">
        <f t="shared" si="37"/>
        <v>C</v>
      </c>
      <c r="L1185" s="67" t="s">
        <v>1819</v>
      </c>
    </row>
    <row r="1186" spans="1:12" ht="12.75">
      <c r="A1186" s="178">
        <v>69</v>
      </c>
      <c r="B1186" s="179" t="s">
        <v>1653</v>
      </c>
      <c r="C1186" s="180"/>
      <c r="D1186" s="181"/>
      <c r="E1186" s="295"/>
      <c r="F1186" s="182" t="s">
        <v>1654</v>
      </c>
      <c r="G1186" s="183" t="s">
        <v>1556</v>
      </c>
      <c r="H1186" s="184">
        <v>20</v>
      </c>
      <c r="I1186" s="195"/>
      <c r="J1186" s="79">
        <f t="shared" si="36"/>
        <v>0</v>
      </c>
      <c r="K1186" s="69" t="str">
        <f t="shared" si="37"/>
        <v>C</v>
      </c>
      <c r="L1186" s="67" t="s">
        <v>1819</v>
      </c>
    </row>
    <row r="1187" spans="1:12" ht="12.75">
      <c r="A1187" s="178">
        <v>70</v>
      </c>
      <c r="B1187" s="179" t="s">
        <v>1655</v>
      </c>
      <c r="C1187" s="180"/>
      <c r="D1187" s="181"/>
      <c r="E1187" s="295"/>
      <c r="F1187" s="182" t="s">
        <v>1656</v>
      </c>
      <c r="G1187" s="183" t="s">
        <v>1556</v>
      </c>
      <c r="H1187" s="184">
        <v>18</v>
      </c>
      <c r="I1187" s="195"/>
      <c r="J1187" s="79">
        <f t="shared" si="36"/>
        <v>0</v>
      </c>
      <c r="K1187" s="69" t="str">
        <f t="shared" si="37"/>
        <v>C</v>
      </c>
      <c r="L1187" s="67" t="s">
        <v>1819</v>
      </c>
    </row>
    <row r="1188" spans="1:12" ht="12.75">
      <c r="A1188" s="178">
        <v>71</v>
      </c>
      <c r="B1188" s="179" t="s">
        <v>1657</v>
      </c>
      <c r="C1188" s="180"/>
      <c r="D1188" s="181"/>
      <c r="E1188" s="295"/>
      <c r="F1188" s="182" t="s">
        <v>1658</v>
      </c>
      <c r="G1188" s="183" t="s">
        <v>1556</v>
      </c>
      <c r="H1188" s="184">
        <v>2</v>
      </c>
      <c r="I1188" s="195"/>
      <c r="J1188" s="79">
        <f t="shared" si="36"/>
        <v>0</v>
      </c>
      <c r="K1188" s="69" t="str">
        <f t="shared" si="37"/>
        <v>C</v>
      </c>
      <c r="L1188" s="67" t="s">
        <v>1819</v>
      </c>
    </row>
    <row r="1189" spans="1:12" ht="12.75">
      <c r="A1189" s="178">
        <v>72</v>
      </c>
      <c r="B1189" s="179" t="s">
        <v>1659</v>
      </c>
      <c r="C1189" s="180"/>
      <c r="D1189" s="181"/>
      <c r="E1189" s="295"/>
      <c r="F1189" s="182" t="s">
        <v>1660</v>
      </c>
      <c r="G1189" s="183" t="s">
        <v>1556</v>
      </c>
      <c r="H1189" s="184">
        <v>3</v>
      </c>
      <c r="I1189" s="195"/>
      <c r="J1189" s="79">
        <f t="shared" si="36"/>
        <v>0</v>
      </c>
      <c r="K1189" s="69" t="str">
        <f t="shared" si="37"/>
        <v>C</v>
      </c>
      <c r="L1189" s="67" t="s">
        <v>1819</v>
      </c>
    </row>
    <row r="1190" spans="1:12" ht="12.75">
      <c r="A1190" s="178">
        <v>73</v>
      </c>
      <c r="B1190" s="179" t="s">
        <v>1661</v>
      </c>
      <c r="C1190" s="180"/>
      <c r="D1190" s="181"/>
      <c r="E1190" s="295"/>
      <c r="F1190" s="182" t="s">
        <v>1662</v>
      </c>
      <c r="G1190" s="183" t="s">
        <v>1556</v>
      </c>
      <c r="H1190" s="184">
        <v>24</v>
      </c>
      <c r="I1190" s="195"/>
      <c r="J1190" s="79">
        <f t="shared" si="36"/>
        <v>0</v>
      </c>
      <c r="K1190" s="69" t="str">
        <f t="shared" si="37"/>
        <v>C</v>
      </c>
      <c r="L1190" s="67" t="s">
        <v>1819</v>
      </c>
    </row>
    <row r="1191" spans="1:12" ht="12.75">
      <c r="A1191" s="178">
        <v>74</v>
      </c>
      <c r="B1191" s="179" t="s">
        <v>1663</v>
      </c>
      <c r="C1191" s="180"/>
      <c r="D1191" s="181"/>
      <c r="E1191" s="295"/>
      <c r="F1191" s="182" t="s">
        <v>1664</v>
      </c>
      <c r="G1191" s="183" t="s">
        <v>1556</v>
      </c>
      <c r="H1191" s="184">
        <v>53</v>
      </c>
      <c r="I1191" s="195"/>
      <c r="J1191" s="79">
        <f t="shared" si="36"/>
        <v>0</v>
      </c>
      <c r="K1191" s="69" t="str">
        <f t="shared" si="37"/>
        <v>C</v>
      </c>
      <c r="L1191" s="67" t="s">
        <v>1819</v>
      </c>
    </row>
    <row r="1192" spans="1:12" ht="12.75">
      <c r="A1192" s="178">
        <v>75</v>
      </c>
      <c r="B1192" s="179" t="s">
        <v>1665</v>
      </c>
      <c r="C1192" s="180"/>
      <c r="D1192" s="181"/>
      <c r="E1192" s="295"/>
      <c r="F1192" s="182" t="s">
        <v>1666</v>
      </c>
      <c r="G1192" s="183" t="s">
        <v>1556</v>
      </c>
      <c r="H1192" s="184">
        <v>56</v>
      </c>
      <c r="I1192" s="195"/>
      <c r="J1192" s="79">
        <f t="shared" si="36"/>
        <v>0</v>
      </c>
      <c r="K1192" s="69" t="str">
        <f t="shared" si="37"/>
        <v>C</v>
      </c>
      <c r="L1192" s="67" t="s">
        <v>1819</v>
      </c>
    </row>
    <row r="1193" spans="1:12" ht="12.75">
      <c r="A1193" s="178">
        <v>76</v>
      </c>
      <c r="B1193" s="179" t="s">
        <v>1667</v>
      </c>
      <c r="C1193" s="180"/>
      <c r="D1193" s="181"/>
      <c r="E1193" s="295"/>
      <c r="F1193" s="182" t="s">
        <v>1668</v>
      </c>
      <c r="G1193" s="183" t="s">
        <v>1556</v>
      </c>
      <c r="H1193" s="184">
        <v>20</v>
      </c>
      <c r="I1193" s="195"/>
      <c r="J1193" s="79">
        <f t="shared" si="36"/>
        <v>0</v>
      </c>
      <c r="K1193" s="69" t="str">
        <f t="shared" si="37"/>
        <v>C</v>
      </c>
      <c r="L1193" s="67" t="s">
        <v>1819</v>
      </c>
    </row>
    <row r="1194" spans="1:12" ht="12.75">
      <c r="A1194" s="178">
        <v>77</v>
      </c>
      <c r="B1194" s="179" t="s">
        <v>1669</v>
      </c>
      <c r="C1194" s="180"/>
      <c r="D1194" s="181"/>
      <c r="E1194" s="295"/>
      <c r="F1194" s="182" t="s">
        <v>1670</v>
      </c>
      <c r="G1194" s="183" t="s">
        <v>1223</v>
      </c>
      <c r="H1194" s="184">
        <v>2</v>
      </c>
      <c r="I1194" s="195"/>
      <c r="J1194" s="79">
        <f t="shared" si="36"/>
        <v>0</v>
      </c>
      <c r="K1194" s="69" t="str">
        <f t="shared" si="37"/>
        <v>C</v>
      </c>
      <c r="L1194" s="67" t="s">
        <v>1819</v>
      </c>
    </row>
    <row r="1195" spans="1:12" ht="12.75">
      <c r="A1195" s="178">
        <v>78</v>
      </c>
      <c r="B1195" s="179" t="s">
        <v>1671</v>
      </c>
      <c r="C1195" s="180"/>
      <c r="D1195" s="181"/>
      <c r="E1195" s="295"/>
      <c r="F1195" s="182" t="s">
        <v>1672</v>
      </c>
      <c r="G1195" s="183" t="s">
        <v>1556</v>
      </c>
      <c r="H1195" s="184">
        <v>29</v>
      </c>
      <c r="I1195" s="195"/>
      <c r="J1195" s="79">
        <f t="shared" si="36"/>
        <v>0</v>
      </c>
      <c r="K1195" s="69" t="str">
        <f t="shared" si="37"/>
        <v>C</v>
      </c>
      <c r="L1195" s="67" t="s">
        <v>1819</v>
      </c>
    </row>
    <row r="1196" spans="1:12" ht="12.75">
      <c r="A1196" s="178">
        <v>79</v>
      </c>
      <c r="B1196" s="179" t="s">
        <v>1673</v>
      </c>
      <c r="C1196" s="180"/>
      <c r="D1196" s="181"/>
      <c r="E1196" s="295"/>
      <c r="F1196" s="182" t="s">
        <v>1674</v>
      </c>
      <c r="G1196" s="183" t="s">
        <v>1556</v>
      </c>
      <c r="H1196" s="184">
        <v>14</v>
      </c>
      <c r="I1196" s="195"/>
      <c r="J1196" s="79">
        <f t="shared" si="36"/>
        <v>0</v>
      </c>
      <c r="K1196" s="69" t="str">
        <f t="shared" si="37"/>
        <v>C</v>
      </c>
      <c r="L1196" s="67" t="s">
        <v>1819</v>
      </c>
    </row>
    <row r="1197" spans="1:12" ht="12.75">
      <c r="A1197" s="178">
        <v>80</v>
      </c>
      <c r="B1197" s="179" t="s">
        <v>1675</v>
      </c>
      <c r="C1197" s="180"/>
      <c r="D1197" s="181"/>
      <c r="E1197" s="295" t="s">
        <v>1116</v>
      </c>
      <c r="F1197" s="182" t="s">
        <v>1676</v>
      </c>
      <c r="G1197" s="183" t="s">
        <v>1556</v>
      </c>
      <c r="H1197" s="184">
        <v>5</v>
      </c>
      <c r="I1197" s="195"/>
      <c r="J1197" s="79">
        <f t="shared" si="36"/>
        <v>0</v>
      </c>
      <c r="K1197" s="69" t="str">
        <f t="shared" si="37"/>
        <v>C</v>
      </c>
      <c r="L1197" s="67" t="s">
        <v>1819</v>
      </c>
    </row>
    <row r="1198" spans="1:12" ht="12.75">
      <c r="A1198" s="178">
        <v>81</v>
      </c>
      <c r="B1198" s="179" t="s">
        <v>1677</v>
      </c>
      <c r="C1198" s="180"/>
      <c r="D1198" s="181"/>
      <c r="E1198" s="295" t="s">
        <v>1116</v>
      </c>
      <c r="F1198" s="182" t="s">
        <v>1678</v>
      </c>
      <c r="G1198" s="183" t="s">
        <v>1556</v>
      </c>
      <c r="H1198" s="184">
        <v>5</v>
      </c>
      <c r="I1198" s="195"/>
      <c r="J1198" s="79">
        <f t="shared" si="36"/>
        <v>0</v>
      </c>
      <c r="K1198" s="69" t="str">
        <f t="shared" si="37"/>
        <v>C</v>
      </c>
      <c r="L1198" s="67" t="s">
        <v>1819</v>
      </c>
    </row>
    <row r="1199" spans="1:12" ht="12.75">
      <c r="A1199" s="178">
        <v>82</v>
      </c>
      <c r="B1199" s="179" t="s">
        <v>1679</v>
      </c>
      <c r="C1199" s="180"/>
      <c r="D1199" s="181"/>
      <c r="E1199" s="295" t="s">
        <v>1116</v>
      </c>
      <c r="F1199" s="182" t="s">
        <v>1680</v>
      </c>
      <c r="G1199" s="183" t="s">
        <v>1556</v>
      </c>
      <c r="H1199" s="184">
        <v>5</v>
      </c>
      <c r="I1199" s="195"/>
      <c r="J1199" s="79">
        <f t="shared" si="36"/>
        <v>0</v>
      </c>
      <c r="K1199" s="69" t="str">
        <f t="shared" si="37"/>
        <v>C</v>
      </c>
      <c r="L1199" s="67" t="s">
        <v>1819</v>
      </c>
    </row>
    <row r="1200" spans="1:12" ht="12.75">
      <c r="A1200" s="178">
        <v>83</v>
      </c>
      <c r="B1200" s="179" t="s">
        <v>1681</v>
      </c>
      <c r="C1200" s="180"/>
      <c r="D1200" s="181"/>
      <c r="E1200" s="295" t="s">
        <v>1116</v>
      </c>
      <c r="F1200" s="182" t="s">
        <v>1682</v>
      </c>
      <c r="G1200" s="183" t="s">
        <v>1556</v>
      </c>
      <c r="H1200" s="184">
        <v>3</v>
      </c>
      <c r="I1200" s="195"/>
      <c r="J1200" s="79">
        <f t="shared" si="36"/>
        <v>0</v>
      </c>
      <c r="K1200" s="69" t="str">
        <f t="shared" si="37"/>
        <v>C</v>
      </c>
      <c r="L1200" s="67" t="s">
        <v>1819</v>
      </c>
    </row>
    <row r="1201" spans="1:12" ht="12.75">
      <c r="A1201" s="178">
        <v>84</v>
      </c>
      <c r="B1201" s="179" t="s">
        <v>1683</v>
      </c>
      <c r="C1201" s="180"/>
      <c r="D1201" s="181"/>
      <c r="E1201" s="295" t="s">
        <v>1116</v>
      </c>
      <c r="F1201" s="182" t="s">
        <v>1684</v>
      </c>
      <c r="G1201" s="183" t="s">
        <v>1556</v>
      </c>
      <c r="H1201" s="184">
        <v>4</v>
      </c>
      <c r="I1201" s="195"/>
      <c r="J1201" s="79">
        <f t="shared" si="36"/>
        <v>0</v>
      </c>
      <c r="K1201" s="69" t="str">
        <f t="shared" si="37"/>
        <v>C</v>
      </c>
      <c r="L1201" s="67" t="s">
        <v>1819</v>
      </c>
    </row>
    <row r="1202" spans="1:12" ht="12.75">
      <c r="A1202" s="178">
        <v>85</v>
      </c>
      <c r="B1202" s="179" t="s">
        <v>1685</v>
      </c>
      <c r="C1202" s="180"/>
      <c r="D1202" s="181"/>
      <c r="E1202" s="295" t="s">
        <v>1116</v>
      </c>
      <c r="F1202" s="182" t="s">
        <v>1686</v>
      </c>
      <c r="G1202" s="183" t="s">
        <v>1556</v>
      </c>
      <c r="H1202" s="184">
        <v>4</v>
      </c>
      <c r="I1202" s="195"/>
      <c r="J1202" s="79">
        <f t="shared" si="36"/>
        <v>0</v>
      </c>
      <c r="K1202" s="69" t="str">
        <f t="shared" si="37"/>
        <v>C</v>
      </c>
      <c r="L1202" s="67" t="s">
        <v>1819</v>
      </c>
    </row>
    <row r="1203" spans="1:12" ht="12.75">
      <c r="A1203" s="178">
        <v>86</v>
      </c>
      <c r="B1203" s="179" t="s">
        <v>1687</v>
      </c>
      <c r="C1203" s="180"/>
      <c r="D1203" s="181"/>
      <c r="E1203" s="295" t="s">
        <v>1116</v>
      </c>
      <c r="F1203" s="182" t="s">
        <v>1688</v>
      </c>
      <c r="G1203" s="183" t="s">
        <v>1556</v>
      </c>
      <c r="H1203" s="184">
        <v>10</v>
      </c>
      <c r="I1203" s="195"/>
      <c r="J1203" s="79">
        <f t="shared" si="36"/>
        <v>0</v>
      </c>
      <c r="K1203" s="69" t="str">
        <f t="shared" si="37"/>
        <v>C</v>
      </c>
      <c r="L1203" s="67" t="s">
        <v>1819</v>
      </c>
    </row>
    <row r="1204" spans="1:12" ht="12.75">
      <c r="A1204" s="178">
        <v>87</v>
      </c>
      <c r="B1204" s="179" t="s">
        <v>1689</v>
      </c>
      <c r="C1204" s="180"/>
      <c r="D1204" s="181"/>
      <c r="E1204" s="295" t="s">
        <v>1116</v>
      </c>
      <c r="F1204" s="182" t="s">
        <v>1690</v>
      </c>
      <c r="G1204" s="183" t="s">
        <v>1556</v>
      </c>
      <c r="H1204" s="184">
        <v>6</v>
      </c>
      <c r="I1204" s="195"/>
      <c r="J1204" s="79">
        <f t="shared" si="36"/>
        <v>0</v>
      </c>
      <c r="K1204" s="69" t="str">
        <f t="shared" si="37"/>
        <v>C</v>
      </c>
      <c r="L1204" s="67" t="s">
        <v>1819</v>
      </c>
    </row>
    <row r="1205" spans="1:12" ht="12.75">
      <c r="A1205" s="178">
        <v>88</v>
      </c>
      <c r="B1205" s="179" t="s">
        <v>1691</v>
      </c>
      <c r="C1205" s="180"/>
      <c r="D1205" s="181"/>
      <c r="E1205" s="295" t="s">
        <v>1116</v>
      </c>
      <c r="F1205" s="182" t="s">
        <v>1692</v>
      </c>
      <c r="G1205" s="183" t="s">
        <v>1556</v>
      </c>
      <c r="H1205" s="184">
        <v>4</v>
      </c>
      <c r="I1205" s="195"/>
      <c r="J1205" s="79">
        <f t="shared" si="36"/>
        <v>0</v>
      </c>
      <c r="K1205" s="69" t="str">
        <f t="shared" si="37"/>
        <v>C</v>
      </c>
      <c r="L1205" s="67" t="s">
        <v>1819</v>
      </c>
    </row>
    <row r="1206" spans="1:12" ht="12.75">
      <c r="A1206" s="178">
        <v>89</v>
      </c>
      <c r="B1206" s="179" t="s">
        <v>1693</v>
      </c>
      <c r="C1206" s="180"/>
      <c r="D1206" s="181"/>
      <c r="E1206" s="295" t="s">
        <v>1116</v>
      </c>
      <c r="F1206" s="182" t="s">
        <v>1694</v>
      </c>
      <c r="G1206" s="183" t="s">
        <v>1556</v>
      </c>
      <c r="H1206" s="184">
        <v>19</v>
      </c>
      <c r="I1206" s="195"/>
      <c r="J1206" s="79">
        <f t="shared" si="36"/>
        <v>0</v>
      </c>
      <c r="K1206" s="69" t="str">
        <f t="shared" si="37"/>
        <v>C</v>
      </c>
      <c r="L1206" s="67" t="s">
        <v>1819</v>
      </c>
    </row>
    <row r="1207" spans="1:12" ht="12.75">
      <c r="A1207" s="178">
        <v>90</v>
      </c>
      <c r="B1207" s="179" t="s">
        <v>1695</v>
      </c>
      <c r="C1207" s="180"/>
      <c r="D1207" s="181"/>
      <c r="E1207" s="295" t="s">
        <v>1116</v>
      </c>
      <c r="F1207" s="182" t="s">
        <v>1696</v>
      </c>
      <c r="G1207" s="183" t="s">
        <v>1556</v>
      </c>
      <c r="H1207" s="184">
        <v>10</v>
      </c>
      <c r="I1207" s="195"/>
      <c r="J1207" s="79">
        <f t="shared" si="36"/>
        <v>0</v>
      </c>
      <c r="K1207" s="69" t="str">
        <f t="shared" si="37"/>
        <v>C</v>
      </c>
      <c r="L1207" s="67" t="s">
        <v>1819</v>
      </c>
    </row>
    <row r="1208" spans="1:12" ht="12.75">
      <c r="A1208" s="178">
        <v>91</v>
      </c>
      <c r="B1208" s="179" t="s">
        <v>1697</v>
      </c>
      <c r="C1208" s="180"/>
      <c r="D1208" s="181"/>
      <c r="E1208" s="295" t="s">
        <v>1116</v>
      </c>
      <c r="F1208" s="182" t="s">
        <v>1698</v>
      </c>
      <c r="G1208" s="183" t="s">
        <v>1556</v>
      </c>
      <c r="H1208" s="184">
        <v>20</v>
      </c>
      <c r="I1208" s="195"/>
      <c r="J1208" s="79">
        <f t="shared" si="36"/>
        <v>0</v>
      </c>
      <c r="K1208" s="69" t="str">
        <f t="shared" si="37"/>
        <v>C</v>
      </c>
      <c r="L1208" s="67" t="s">
        <v>1819</v>
      </c>
    </row>
    <row r="1209" spans="1:12" ht="12.75">
      <c r="A1209" s="178">
        <v>92</v>
      </c>
      <c r="B1209" s="179" t="s">
        <v>1699</v>
      </c>
      <c r="C1209" s="180"/>
      <c r="D1209" s="181"/>
      <c r="E1209" s="295" t="s">
        <v>1116</v>
      </c>
      <c r="F1209" s="182" t="s">
        <v>1700</v>
      </c>
      <c r="G1209" s="183" t="s">
        <v>1556</v>
      </c>
      <c r="H1209" s="184">
        <v>1</v>
      </c>
      <c r="I1209" s="195"/>
      <c r="J1209" s="79">
        <f t="shared" si="36"/>
        <v>0</v>
      </c>
      <c r="K1209" s="69" t="str">
        <f t="shared" si="37"/>
        <v>C</v>
      </c>
      <c r="L1209" s="67" t="s">
        <v>1819</v>
      </c>
    </row>
    <row r="1210" spans="1:12" ht="12.75">
      <c r="A1210" s="178">
        <v>93</v>
      </c>
      <c r="B1210" s="179" t="s">
        <v>1701</v>
      </c>
      <c r="C1210" s="180"/>
      <c r="D1210" s="181"/>
      <c r="E1210" s="295" t="s">
        <v>1116</v>
      </c>
      <c r="F1210" s="182" t="s">
        <v>1702</v>
      </c>
      <c r="G1210" s="183" t="s">
        <v>1556</v>
      </c>
      <c r="H1210" s="184">
        <v>1</v>
      </c>
      <c r="I1210" s="195"/>
      <c r="J1210" s="79">
        <f t="shared" si="36"/>
        <v>0</v>
      </c>
      <c r="K1210" s="69" t="str">
        <f t="shared" si="37"/>
        <v>C</v>
      </c>
      <c r="L1210" s="67" t="s">
        <v>1819</v>
      </c>
    </row>
    <row r="1211" spans="1:12" ht="12.75">
      <c r="A1211" s="178">
        <v>94</v>
      </c>
      <c r="B1211" s="179" t="s">
        <v>1703</v>
      </c>
      <c r="C1211" s="180"/>
      <c r="D1211" s="181"/>
      <c r="E1211" s="295" t="s">
        <v>1116</v>
      </c>
      <c r="F1211" s="182" t="s">
        <v>1704</v>
      </c>
      <c r="G1211" s="183" t="s">
        <v>1556</v>
      </c>
      <c r="H1211" s="184">
        <v>1</v>
      </c>
      <c r="I1211" s="195"/>
      <c r="J1211" s="79">
        <f aca="true" t="shared" si="38" ref="J1211:J1262">+IF(AND(H1211="",I1211=""),"",ROUND(H1211*I1211,2))</f>
        <v>0</v>
      </c>
      <c r="K1211" s="69" t="str">
        <f aca="true" t="shared" si="39" ref="K1211:K1263">IF(G1211&lt;&gt;"","C","")</f>
        <v>C</v>
      </c>
      <c r="L1211" s="67" t="s">
        <v>1819</v>
      </c>
    </row>
    <row r="1212" spans="1:12" ht="12.75">
      <c r="A1212" s="178">
        <v>95</v>
      </c>
      <c r="B1212" s="179" t="s">
        <v>1705</v>
      </c>
      <c r="C1212" s="180"/>
      <c r="D1212" s="181"/>
      <c r="E1212" s="295" t="s">
        <v>1116</v>
      </c>
      <c r="F1212" s="182" t="s">
        <v>1706</v>
      </c>
      <c r="G1212" s="183" t="s">
        <v>1556</v>
      </c>
      <c r="H1212" s="296">
        <v>29</v>
      </c>
      <c r="I1212" s="195"/>
      <c r="J1212" s="79">
        <f t="shared" si="38"/>
        <v>0</v>
      </c>
      <c r="K1212" s="69" t="str">
        <f t="shared" si="39"/>
        <v>C</v>
      </c>
      <c r="L1212" s="67" t="s">
        <v>1819</v>
      </c>
    </row>
    <row r="1213" spans="1:12" ht="12.75">
      <c r="A1213" s="178">
        <v>96</v>
      </c>
      <c r="B1213" s="179" t="s">
        <v>1707</v>
      </c>
      <c r="C1213" s="180"/>
      <c r="D1213" s="181"/>
      <c r="E1213" s="295" t="s">
        <v>1116</v>
      </c>
      <c r="F1213" s="182" t="s">
        <v>1708</v>
      </c>
      <c r="G1213" s="183" t="s">
        <v>1556</v>
      </c>
      <c r="H1213" s="184">
        <v>22</v>
      </c>
      <c r="I1213" s="195"/>
      <c r="J1213" s="79">
        <f t="shared" si="38"/>
        <v>0</v>
      </c>
      <c r="K1213" s="69" t="str">
        <f t="shared" si="39"/>
        <v>C</v>
      </c>
      <c r="L1213" s="67" t="s">
        <v>1819</v>
      </c>
    </row>
    <row r="1214" spans="1:12" ht="12.75">
      <c r="A1214" s="178">
        <v>97</v>
      </c>
      <c r="B1214" s="179" t="s">
        <v>1709</v>
      </c>
      <c r="C1214" s="180"/>
      <c r="D1214" s="181"/>
      <c r="E1214" s="295" t="s">
        <v>1116</v>
      </c>
      <c r="F1214" s="182" t="s">
        <v>1710</v>
      </c>
      <c r="G1214" s="183" t="s">
        <v>1556</v>
      </c>
      <c r="H1214" s="184">
        <v>11</v>
      </c>
      <c r="I1214" s="195"/>
      <c r="J1214" s="79">
        <f t="shared" si="38"/>
        <v>0</v>
      </c>
      <c r="K1214" s="69" t="str">
        <f t="shared" si="39"/>
        <v>C</v>
      </c>
      <c r="L1214" s="67" t="s">
        <v>1819</v>
      </c>
    </row>
    <row r="1215" spans="1:12" ht="12.75">
      <c r="A1215" s="178">
        <v>98</v>
      </c>
      <c r="B1215" s="179" t="s">
        <v>1711</v>
      </c>
      <c r="C1215" s="180"/>
      <c r="D1215" s="181"/>
      <c r="E1215" s="295" t="s">
        <v>1116</v>
      </c>
      <c r="F1215" s="182" t="s">
        <v>1712</v>
      </c>
      <c r="G1215" s="183" t="s">
        <v>1556</v>
      </c>
      <c r="H1215" s="296">
        <v>9</v>
      </c>
      <c r="I1215" s="195"/>
      <c r="J1215" s="79">
        <f t="shared" si="38"/>
        <v>0</v>
      </c>
      <c r="K1215" s="69" t="str">
        <f t="shared" si="39"/>
        <v>C</v>
      </c>
      <c r="L1215" s="67" t="s">
        <v>1819</v>
      </c>
    </row>
    <row r="1216" spans="1:12" ht="12.75">
      <c r="A1216" s="178">
        <v>99</v>
      </c>
      <c r="B1216" s="179" t="s">
        <v>1713</v>
      </c>
      <c r="C1216" s="180"/>
      <c r="D1216" s="181"/>
      <c r="E1216" s="295" t="s">
        <v>1116</v>
      </c>
      <c r="F1216" s="182" t="s">
        <v>1714</v>
      </c>
      <c r="G1216" s="183" t="s">
        <v>1556</v>
      </c>
      <c r="H1216" s="184">
        <v>10</v>
      </c>
      <c r="I1216" s="195"/>
      <c r="J1216" s="79">
        <f t="shared" si="38"/>
        <v>0</v>
      </c>
      <c r="K1216" s="69" t="str">
        <f t="shared" si="39"/>
        <v>C</v>
      </c>
      <c r="L1216" s="67" t="s">
        <v>1819</v>
      </c>
    </row>
    <row r="1217" spans="1:12" ht="12.75">
      <c r="A1217" s="178">
        <v>100</v>
      </c>
      <c r="B1217" s="179" t="s">
        <v>1715</v>
      </c>
      <c r="C1217" s="180"/>
      <c r="D1217" s="181"/>
      <c r="E1217" s="295" t="s">
        <v>1116</v>
      </c>
      <c r="F1217" s="182" t="s">
        <v>1716</v>
      </c>
      <c r="G1217" s="183" t="s">
        <v>1556</v>
      </c>
      <c r="H1217" s="184">
        <v>4</v>
      </c>
      <c r="I1217" s="195"/>
      <c r="J1217" s="79">
        <f t="shared" si="38"/>
        <v>0</v>
      </c>
      <c r="K1217" s="69" t="str">
        <f t="shared" si="39"/>
        <v>C</v>
      </c>
      <c r="L1217" s="67" t="s">
        <v>1819</v>
      </c>
    </row>
    <row r="1218" spans="1:12" ht="12.75">
      <c r="A1218" s="178">
        <v>101</v>
      </c>
      <c r="B1218" s="179" t="s">
        <v>1717</v>
      </c>
      <c r="C1218" s="180"/>
      <c r="D1218" s="181"/>
      <c r="E1218" s="295" t="s">
        <v>1116</v>
      </c>
      <c r="F1218" s="182" t="s">
        <v>1718</v>
      </c>
      <c r="G1218" s="183" t="s">
        <v>1556</v>
      </c>
      <c r="H1218" s="184">
        <v>2</v>
      </c>
      <c r="I1218" s="195"/>
      <c r="J1218" s="79">
        <f t="shared" si="38"/>
        <v>0</v>
      </c>
      <c r="K1218" s="69" t="str">
        <f t="shared" si="39"/>
        <v>C</v>
      </c>
      <c r="L1218" s="67" t="s">
        <v>1819</v>
      </c>
    </row>
    <row r="1219" spans="1:12" ht="12.75">
      <c r="A1219" s="178">
        <v>102</v>
      </c>
      <c r="B1219" s="179" t="s">
        <v>1719</v>
      </c>
      <c r="C1219" s="180"/>
      <c r="D1219" s="181"/>
      <c r="E1219" s="295" t="s">
        <v>1116</v>
      </c>
      <c r="F1219" s="182" t="s">
        <v>1720</v>
      </c>
      <c r="G1219" s="183" t="s">
        <v>1556</v>
      </c>
      <c r="H1219" s="184">
        <v>4</v>
      </c>
      <c r="I1219" s="195"/>
      <c r="J1219" s="79">
        <f t="shared" si="38"/>
        <v>0</v>
      </c>
      <c r="K1219" s="69" t="str">
        <f t="shared" si="39"/>
        <v>C</v>
      </c>
      <c r="L1219" s="67" t="s">
        <v>1819</v>
      </c>
    </row>
    <row r="1220" spans="1:12" ht="12.75">
      <c r="A1220" s="178">
        <v>103</v>
      </c>
      <c r="B1220" s="179" t="s">
        <v>1721</v>
      </c>
      <c r="C1220" s="180"/>
      <c r="D1220" s="181"/>
      <c r="E1220" s="295" t="s">
        <v>1116</v>
      </c>
      <c r="F1220" s="182" t="s">
        <v>1722</v>
      </c>
      <c r="G1220" s="183" t="s">
        <v>1556</v>
      </c>
      <c r="H1220" s="184">
        <v>4</v>
      </c>
      <c r="I1220" s="195"/>
      <c r="J1220" s="79">
        <f t="shared" si="38"/>
        <v>0</v>
      </c>
      <c r="K1220" s="69" t="str">
        <f t="shared" si="39"/>
        <v>C</v>
      </c>
      <c r="L1220" s="67" t="s">
        <v>1819</v>
      </c>
    </row>
    <row r="1221" spans="1:12" ht="12.75">
      <c r="A1221" s="178">
        <v>104</v>
      </c>
      <c r="B1221" s="179" t="s">
        <v>1723</v>
      </c>
      <c r="C1221" s="180"/>
      <c r="D1221" s="181"/>
      <c r="E1221" s="295" t="s">
        <v>1116</v>
      </c>
      <c r="F1221" s="182" t="s">
        <v>1724</v>
      </c>
      <c r="G1221" s="183" t="s">
        <v>1556</v>
      </c>
      <c r="H1221" s="184">
        <v>1</v>
      </c>
      <c r="I1221" s="195"/>
      <c r="J1221" s="79">
        <f t="shared" si="38"/>
        <v>0</v>
      </c>
      <c r="K1221" s="69" t="str">
        <f t="shared" si="39"/>
        <v>C</v>
      </c>
      <c r="L1221" s="67" t="s">
        <v>1819</v>
      </c>
    </row>
    <row r="1222" spans="1:12" ht="12.75">
      <c r="A1222" s="178">
        <v>105</v>
      </c>
      <c r="B1222" s="179" t="s">
        <v>1725</v>
      </c>
      <c r="C1222" s="180"/>
      <c r="D1222" s="181"/>
      <c r="E1222" s="295" t="s">
        <v>1116</v>
      </c>
      <c r="F1222" s="182" t="s">
        <v>1726</v>
      </c>
      <c r="G1222" s="183" t="s">
        <v>1556</v>
      </c>
      <c r="H1222" s="184">
        <v>11</v>
      </c>
      <c r="I1222" s="195"/>
      <c r="J1222" s="79">
        <f t="shared" si="38"/>
        <v>0</v>
      </c>
      <c r="K1222" s="69" t="str">
        <f t="shared" si="39"/>
        <v>C</v>
      </c>
      <c r="L1222" s="67" t="s">
        <v>1819</v>
      </c>
    </row>
    <row r="1223" spans="1:12" ht="12.75">
      <c r="A1223" s="178">
        <v>106</v>
      </c>
      <c r="B1223" s="179" t="s">
        <v>1727</v>
      </c>
      <c r="C1223" s="180"/>
      <c r="D1223" s="181"/>
      <c r="E1223" s="295" t="s">
        <v>1116</v>
      </c>
      <c r="F1223" s="182" t="s">
        <v>1728</v>
      </c>
      <c r="G1223" s="183" t="s">
        <v>1556</v>
      </c>
      <c r="H1223" s="184">
        <v>3</v>
      </c>
      <c r="I1223" s="195"/>
      <c r="J1223" s="79">
        <f t="shared" si="38"/>
        <v>0</v>
      </c>
      <c r="K1223" s="69" t="str">
        <f t="shared" si="39"/>
        <v>C</v>
      </c>
      <c r="L1223" s="67" t="s">
        <v>1819</v>
      </c>
    </row>
    <row r="1224" spans="1:12" ht="12.75">
      <c r="A1224" s="178">
        <v>107</v>
      </c>
      <c r="B1224" s="179" t="s">
        <v>1729</v>
      </c>
      <c r="C1224" s="180"/>
      <c r="D1224" s="181"/>
      <c r="E1224" s="295" t="s">
        <v>1116</v>
      </c>
      <c r="F1224" s="182" t="s">
        <v>1730</v>
      </c>
      <c r="G1224" s="183" t="s">
        <v>1556</v>
      </c>
      <c r="H1224" s="184">
        <v>3</v>
      </c>
      <c r="I1224" s="195"/>
      <c r="J1224" s="79">
        <f t="shared" si="38"/>
        <v>0</v>
      </c>
      <c r="K1224" s="69" t="str">
        <f t="shared" si="39"/>
        <v>C</v>
      </c>
      <c r="L1224" s="67" t="s">
        <v>1819</v>
      </c>
    </row>
    <row r="1225" spans="1:12" ht="12.75">
      <c r="A1225" s="178">
        <v>108</v>
      </c>
      <c r="B1225" s="179" t="s">
        <v>1731</v>
      </c>
      <c r="C1225" s="180"/>
      <c r="D1225" s="181"/>
      <c r="E1225" s="295" t="s">
        <v>1116</v>
      </c>
      <c r="F1225" s="182" t="s">
        <v>1732</v>
      </c>
      <c r="G1225" s="183" t="s">
        <v>1556</v>
      </c>
      <c r="H1225" s="184">
        <v>1</v>
      </c>
      <c r="I1225" s="195"/>
      <c r="J1225" s="79">
        <f t="shared" si="38"/>
        <v>0</v>
      </c>
      <c r="K1225" s="69" t="str">
        <f t="shared" si="39"/>
        <v>C</v>
      </c>
      <c r="L1225" s="67" t="s">
        <v>1819</v>
      </c>
    </row>
    <row r="1226" spans="1:12" ht="12.75">
      <c r="A1226" s="178">
        <v>109</v>
      </c>
      <c r="B1226" s="179" t="s">
        <v>1733</v>
      </c>
      <c r="C1226" s="180"/>
      <c r="D1226" s="181"/>
      <c r="E1226" s="295" t="s">
        <v>1116</v>
      </c>
      <c r="F1226" s="182" t="s">
        <v>1734</v>
      </c>
      <c r="G1226" s="183" t="s">
        <v>1556</v>
      </c>
      <c r="H1226" s="184">
        <v>5</v>
      </c>
      <c r="I1226" s="195"/>
      <c r="J1226" s="79">
        <f t="shared" si="38"/>
        <v>0</v>
      </c>
      <c r="K1226" s="69" t="str">
        <f t="shared" si="39"/>
        <v>C</v>
      </c>
      <c r="L1226" s="67" t="s">
        <v>1819</v>
      </c>
    </row>
    <row r="1227" spans="1:12" ht="12.75">
      <c r="A1227" s="178">
        <v>110</v>
      </c>
      <c r="B1227" s="179" t="s">
        <v>1735</v>
      </c>
      <c r="C1227" s="180"/>
      <c r="D1227" s="181"/>
      <c r="E1227" s="295" t="s">
        <v>1116</v>
      </c>
      <c r="F1227" s="182" t="s">
        <v>1736</v>
      </c>
      <c r="G1227" s="183" t="s">
        <v>1556</v>
      </c>
      <c r="H1227" s="184">
        <v>3</v>
      </c>
      <c r="I1227" s="195"/>
      <c r="J1227" s="79">
        <f t="shared" si="38"/>
        <v>0</v>
      </c>
      <c r="K1227" s="69" t="str">
        <f t="shared" si="39"/>
        <v>C</v>
      </c>
      <c r="L1227" s="67" t="s">
        <v>1819</v>
      </c>
    </row>
    <row r="1228" spans="1:12" ht="12.75">
      <c r="A1228" s="178">
        <v>111</v>
      </c>
      <c r="B1228" s="179" t="s">
        <v>1737</v>
      </c>
      <c r="C1228" s="180"/>
      <c r="D1228" s="181"/>
      <c r="E1228" s="295" t="s">
        <v>1116</v>
      </c>
      <c r="F1228" s="182" t="s">
        <v>1738</v>
      </c>
      <c r="G1228" s="183" t="s">
        <v>1556</v>
      </c>
      <c r="H1228" s="184">
        <v>1</v>
      </c>
      <c r="I1228" s="195"/>
      <c r="J1228" s="79">
        <f t="shared" si="38"/>
        <v>0</v>
      </c>
      <c r="K1228" s="69" t="str">
        <f t="shared" si="39"/>
        <v>C</v>
      </c>
      <c r="L1228" s="67" t="s">
        <v>1819</v>
      </c>
    </row>
    <row r="1229" spans="1:12" ht="12.75">
      <c r="A1229" s="178">
        <v>112</v>
      </c>
      <c r="B1229" s="179" t="s">
        <v>1739</v>
      </c>
      <c r="C1229" s="180"/>
      <c r="D1229" s="181"/>
      <c r="E1229" s="295" t="s">
        <v>1116</v>
      </c>
      <c r="F1229" s="182" t="s">
        <v>1740</v>
      </c>
      <c r="G1229" s="183" t="s">
        <v>1741</v>
      </c>
      <c r="H1229" s="184">
        <v>1</v>
      </c>
      <c r="I1229" s="195"/>
      <c r="J1229" s="79">
        <f t="shared" si="38"/>
        <v>0</v>
      </c>
      <c r="K1229" s="69" t="str">
        <f t="shared" si="39"/>
        <v>C</v>
      </c>
      <c r="L1229" s="67" t="s">
        <v>1819</v>
      </c>
    </row>
    <row r="1230" spans="1:12" ht="12.75">
      <c r="A1230" s="178">
        <v>113</v>
      </c>
      <c r="B1230" s="179" t="s">
        <v>1742</v>
      </c>
      <c r="C1230" s="180"/>
      <c r="D1230" s="181"/>
      <c r="E1230" s="295"/>
      <c r="F1230" s="182" t="s">
        <v>1743</v>
      </c>
      <c r="G1230" s="183" t="s">
        <v>1294</v>
      </c>
      <c r="H1230" s="184">
        <v>145</v>
      </c>
      <c r="I1230" s="195"/>
      <c r="J1230" s="79">
        <f t="shared" si="38"/>
        <v>0</v>
      </c>
      <c r="K1230" s="69" t="str">
        <f t="shared" si="39"/>
        <v>C</v>
      </c>
      <c r="L1230" s="67" t="s">
        <v>1819</v>
      </c>
    </row>
    <row r="1231" spans="1:12" ht="12.75">
      <c r="A1231" s="178">
        <v>114</v>
      </c>
      <c r="B1231" s="179" t="s">
        <v>1744</v>
      </c>
      <c r="C1231" s="180"/>
      <c r="D1231" s="181"/>
      <c r="E1231" s="295"/>
      <c r="F1231" s="182" t="s">
        <v>1745</v>
      </c>
      <c r="G1231" s="183" t="s">
        <v>1556</v>
      </c>
      <c r="H1231" s="184">
        <v>1</v>
      </c>
      <c r="I1231" s="195"/>
      <c r="J1231" s="79">
        <f t="shared" si="38"/>
        <v>0</v>
      </c>
      <c r="K1231" s="69" t="str">
        <f t="shared" si="39"/>
        <v>C</v>
      </c>
      <c r="L1231" s="67" t="s">
        <v>1819</v>
      </c>
    </row>
    <row r="1232" spans="1:12" ht="12.75">
      <c r="A1232" s="178">
        <v>115</v>
      </c>
      <c r="B1232" s="179" t="s">
        <v>1746</v>
      </c>
      <c r="C1232" s="180"/>
      <c r="D1232" s="181"/>
      <c r="E1232" s="295"/>
      <c r="F1232" s="182" t="s">
        <v>1747</v>
      </c>
      <c r="G1232" s="183" t="s">
        <v>1556</v>
      </c>
      <c r="H1232" s="184">
        <v>2</v>
      </c>
      <c r="I1232" s="195"/>
      <c r="J1232" s="79">
        <f t="shared" si="38"/>
        <v>0</v>
      </c>
      <c r="K1232" s="69" t="str">
        <f t="shared" si="39"/>
        <v>C</v>
      </c>
      <c r="L1232" s="67" t="s">
        <v>1819</v>
      </c>
    </row>
    <row r="1233" spans="1:12" ht="12.75">
      <c r="A1233" s="178">
        <v>116</v>
      </c>
      <c r="B1233" s="179" t="s">
        <v>1748</v>
      </c>
      <c r="C1233" s="180"/>
      <c r="D1233" s="181"/>
      <c r="E1233" s="295"/>
      <c r="F1233" s="182" t="s">
        <v>1749</v>
      </c>
      <c r="G1233" s="183" t="s">
        <v>1294</v>
      </c>
      <c r="H1233" s="184">
        <v>165</v>
      </c>
      <c r="I1233" s="195"/>
      <c r="J1233" s="79">
        <f t="shared" si="38"/>
        <v>0</v>
      </c>
      <c r="K1233" s="69" t="str">
        <f t="shared" si="39"/>
        <v>C</v>
      </c>
      <c r="L1233" s="67" t="s">
        <v>1819</v>
      </c>
    </row>
    <row r="1234" spans="1:12" ht="12.75">
      <c r="A1234" s="178">
        <v>117</v>
      </c>
      <c r="B1234" s="179" t="s">
        <v>1750</v>
      </c>
      <c r="C1234" s="180"/>
      <c r="D1234" s="181"/>
      <c r="E1234" s="295"/>
      <c r="F1234" s="182" t="s">
        <v>1751</v>
      </c>
      <c r="G1234" s="183" t="s">
        <v>1294</v>
      </c>
      <c r="H1234" s="184">
        <v>90</v>
      </c>
      <c r="I1234" s="195"/>
      <c r="J1234" s="79">
        <f t="shared" si="38"/>
        <v>0</v>
      </c>
      <c r="K1234" s="69" t="str">
        <f t="shared" si="39"/>
        <v>C</v>
      </c>
      <c r="L1234" s="67" t="s">
        <v>1819</v>
      </c>
    </row>
    <row r="1235" spans="1:12" ht="12.75">
      <c r="A1235" s="178">
        <v>118</v>
      </c>
      <c r="B1235" s="179" t="s">
        <v>1752</v>
      </c>
      <c r="C1235" s="180"/>
      <c r="D1235" s="181"/>
      <c r="E1235" s="295"/>
      <c r="F1235" s="182" t="s">
        <v>1753</v>
      </c>
      <c r="G1235" s="183" t="s">
        <v>1556</v>
      </c>
      <c r="H1235" s="184">
        <v>7</v>
      </c>
      <c r="I1235" s="195"/>
      <c r="J1235" s="79">
        <f t="shared" si="38"/>
        <v>0</v>
      </c>
      <c r="K1235" s="69" t="str">
        <f t="shared" si="39"/>
        <v>C</v>
      </c>
      <c r="L1235" s="67" t="s">
        <v>1819</v>
      </c>
    </row>
    <row r="1236" spans="1:12" ht="12.75">
      <c r="A1236" s="178">
        <v>119</v>
      </c>
      <c r="B1236" s="179" t="s">
        <v>1754</v>
      </c>
      <c r="C1236" s="180"/>
      <c r="D1236" s="181"/>
      <c r="E1236" s="295" t="s">
        <v>1116</v>
      </c>
      <c r="F1236" s="182" t="s">
        <v>1755</v>
      </c>
      <c r="G1236" s="183" t="s">
        <v>1556</v>
      </c>
      <c r="H1236" s="184">
        <v>1</v>
      </c>
      <c r="I1236" s="195"/>
      <c r="J1236" s="79">
        <f t="shared" si="38"/>
        <v>0</v>
      </c>
      <c r="K1236" s="69" t="str">
        <f t="shared" si="39"/>
        <v>C</v>
      </c>
      <c r="L1236" s="67" t="s">
        <v>1819</v>
      </c>
    </row>
    <row r="1237" spans="1:12" ht="12.75">
      <c r="A1237" s="178">
        <v>120</v>
      </c>
      <c r="B1237" s="179" t="s">
        <v>1756</v>
      </c>
      <c r="C1237" s="180"/>
      <c r="D1237" s="181"/>
      <c r="E1237" s="295" t="s">
        <v>1116</v>
      </c>
      <c r="F1237" s="182" t="s">
        <v>1757</v>
      </c>
      <c r="G1237" s="183" t="s">
        <v>1556</v>
      </c>
      <c r="H1237" s="184">
        <v>2</v>
      </c>
      <c r="I1237" s="195"/>
      <c r="J1237" s="79">
        <f t="shared" si="38"/>
        <v>0</v>
      </c>
      <c r="K1237" s="69" t="str">
        <f t="shared" si="39"/>
        <v>C</v>
      </c>
      <c r="L1237" s="67" t="s">
        <v>1819</v>
      </c>
    </row>
    <row r="1238" spans="1:12" ht="12.75">
      <c r="A1238" s="178">
        <v>121</v>
      </c>
      <c r="B1238" s="179" t="s">
        <v>1758</v>
      </c>
      <c r="C1238" s="180"/>
      <c r="D1238" s="181"/>
      <c r="E1238" s="295"/>
      <c r="F1238" s="182" t="s">
        <v>1759</v>
      </c>
      <c r="G1238" s="183" t="s">
        <v>1556</v>
      </c>
      <c r="H1238" s="184">
        <v>1</v>
      </c>
      <c r="I1238" s="195"/>
      <c r="J1238" s="79">
        <f t="shared" si="38"/>
        <v>0</v>
      </c>
      <c r="K1238" s="69" t="str">
        <f t="shared" si="39"/>
        <v>C</v>
      </c>
      <c r="L1238" s="67" t="s">
        <v>1819</v>
      </c>
    </row>
    <row r="1239" spans="1:12" ht="12.75">
      <c r="A1239" s="178">
        <v>122</v>
      </c>
      <c r="B1239" s="179" t="s">
        <v>1760</v>
      </c>
      <c r="C1239" s="180"/>
      <c r="D1239" s="181"/>
      <c r="E1239" s="295"/>
      <c r="F1239" s="182" t="s">
        <v>1761</v>
      </c>
      <c r="G1239" s="183" t="s">
        <v>1556</v>
      </c>
      <c r="H1239" s="184">
        <v>5</v>
      </c>
      <c r="I1239" s="195"/>
      <c r="J1239" s="79">
        <f t="shared" si="38"/>
        <v>0</v>
      </c>
      <c r="K1239" s="69" t="str">
        <f t="shared" si="39"/>
        <v>C</v>
      </c>
      <c r="L1239" s="67" t="s">
        <v>1819</v>
      </c>
    </row>
    <row r="1240" spans="1:12" ht="12.75">
      <c r="A1240" s="178">
        <v>123</v>
      </c>
      <c r="B1240" s="179" t="s">
        <v>1762</v>
      </c>
      <c r="C1240" s="180"/>
      <c r="D1240" s="181"/>
      <c r="E1240" s="295"/>
      <c r="F1240" s="182" t="s">
        <v>1763</v>
      </c>
      <c r="G1240" s="183" t="s">
        <v>1556</v>
      </c>
      <c r="H1240" s="184">
        <v>2</v>
      </c>
      <c r="I1240" s="195"/>
      <c r="J1240" s="79">
        <f t="shared" si="38"/>
        <v>0</v>
      </c>
      <c r="K1240" s="69" t="str">
        <f t="shared" si="39"/>
        <v>C</v>
      </c>
      <c r="L1240" s="67" t="s">
        <v>1819</v>
      </c>
    </row>
    <row r="1241" spans="1:12" ht="12.75">
      <c r="A1241" s="178">
        <v>124</v>
      </c>
      <c r="B1241" s="179" t="s">
        <v>1764</v>
      </c>
      <c r="C1241" s="180"/>
      <c r="D1241" s="181"/>
      <c r="E1241" s="295"/>
      <c r="F1241" s="182" t="s">
        <v>1765</v>
      </c>
      <c r="G1241" s="183" t="s">
        <v>1556</v>
      </c>
      <c r="H1241" s="184">
        <v>3</v>
      </c>
      <c r="I1241" s="195"/>
      <c r="J1241" s="79">
        <f t="shared" si="38"/>
        <v>0</v>
      </c>
      <c r="K1241" s="69" t="str">
        <f t="shared" si="39"/>
        <v>C</v>
      </c>
      <c r="L1241" s="67" t="s">
        <v>1819</v>
      </c>
    </row>
    <row r="1242" spans="1:12" ht="12.75">
      <c r="A1242" s="178">
        <v>125</v>
      </c>
      <c r="B1242" s="179" t="s">
        <v>1766</v>
      </c>
      <c r="C1242" s="180"/>
      <c r="D1242" s="181"/>
      <c r="E1242" s="295" t="s">
        <v>1116</v>
      </c>
      <c r="F1242" s="182" t="s">
        <v>1767</v>
      </c>
      <c r="G1242" s="183" t="s">
        <v>1556</v>
      </c>
      <c r="H1242" s="184">
        <v>1</v>
      </c>
      <c r="I1242" s="195"/>
      <c r="J1242" s="79">
        <f t="shared" si="38"/>
        <v>0</v>
      </c>
      <c r="K1242" s="69" t="str">
        <f t="shared" si="39"/>
        <v>C</v>
      </c>
      <c r="L1242" s="67" t="s">
        <v>1819</v>
      </c>
    </row>
    <row r="1243" spans="1:12" ht="12.75">
      <c r="A1243" s="178">
        <v>126</v>
      </c>
      <c r="B1243" s="179" t="s">
        <v>1768</v>
      </c>
      <c r="C1243" s="180"/>
      <c r="D1243" s="181"/>
      <c r="E1243" s="295" t="s">
        <v>1116</v>
      </c>
      <c r="F1243" s="182" t="s">
        <v>1769</v>
      </c>
      <c r="G1243" s="183" t="s">
        <v>1556</v>
      </c>
      <c r="H1243" s="184">
        <v>1</v>
      </c>
      <c r="I1243" s="195"/>
      <c r="J1243" s="79">
        <f t="shared" si="38"/>
        <v>0</v>
      </c>
      <c r="K1243" s="69" t="str">
        <f t="shared" si="39"/>
        <v>C</v>
      </c>
      <c r="L1243" s="67" t="s">
        <v>1819</v>
      </c>
    </row>
    <row r="1244" spans="1:12" ht="12.75">
      <c r="A1244" s="178">
        <v>127</v>
      </c>
      <c r="B1244" s="179" t="s">
        <v>1770</v>
      </c>
      <c r="C1244" s="180"/>
      <c r="D1244" s="181"/>
      <c r="E1244" s="295" t="s">
        <v>1116</v>
      </c>
      <c r="F1244" s="182" t="s">
        <v>1771</v>
      </c>
      <c r="G1244" s="183" t="s">
        <v>1556</v>
      </c>
      <c r="H1244" s="184">
        <v>6</v>
      </c>
      <c r="I1244" s="195"/>
      <c r="J1244" s="79">
        <f t="shared" si="38"/>
        <v>0</v>
      </c>
      <c r="K1244" s="69" t="str">
        <f t="shared" si="39"/>
        <v>C</v>
      </c>
      <c r="L1244" s="67" t="s">
        <v>1819</v>
      </c>
    </row>
    <row r="1245" spans="1:12" ht="12.75">
      <c r="A1245" s="178">
        <v>128</v>
      </c>
      <c r="B1245" s="179" t="s">
        <v>1772</v>
      </c>
      <c r="C1245" s="180"/>
      <c r="D1245" s="181"/>
      <c r="E1245" s="295" t="s">
        <v>1116</v>
      </c>
      <c r="F1245" s="182" t="s">
        <v>1773</v>
      </c>
      <c r="G1245" s="183" t="s">
        <v>1556</v>
      </c>
      <c r="H1245" s="184">
        <v>2</v>
      </c>
      <c r="I1245" s="195"/>
      <c r="J1245" s="79">
        <f t="shared" si="38"/>
        <v>0</v>
      </c>
      <c r="K1245" s="69" t="str">
        <f t="shared" si="39"/>
        <v>C</v>
      </c>
      <c r="L1245" s="67" t="s">
        <v>1819</v>
      </c>
    </row>
    <row r="1246" spans="1:12" ht="12.75">
      <c r="A1246" s="178">
        <v>129</v>
      </c>
      <c r="B1246" s="179" t="s">
        <v>1774</v>
      </c>
      <c r="C1246" s="180"/>
      <c r="D1246" s="181"/>
      <c r="E1246" s="295" t="s">
        <v>1116</v>
      </c>
      <c r="F1246" s="182" t="s">
        <v>1775</v>
      </c>
      <c r="G1246" s="183" t="s">
        <v>1556</v>
      </c>
      <c r="H1246" s="184">
        <v>9</v>
      </c>
      <c r="I1246" s="195"/>
      <c r="J1246" s="79">
        <f t="shared" si="38"/>
        <v>0</v>
      </c>
      <c r="K1246" s="69" t="str">
        <f t="shared" si="39"/>
        <v>C</v>
      </c>
      <c r="L1246" s="67" t="s">
        <v>1819</v>
      </c>
    </row>
    <row r="1247" spans="1:12" ht="12.75">
      <c r="A1247" s="178">
        <v>130</v>
      </c>
      <c r="B1247" s="179" t="s">
        <v>1776</v>
      </c>
      <c r="C1247" s="180"/>
      <c r="D1247" s="181"/>
      <c r="E1247" s="295" t="s">
        <v>1116</v>
      </c>
      <c r="F1247" s="182" t="s">
        <v>1777</v>
      </c>
      <c r="G1247" s="183" t="s">
        <v>1556</v>
      </c>
      <c r="H1247" s="184">
        <v>9</v>
      </c>
      <c r="I1247" s="195"/>
      <c r="J1247" s="79">
        <f t="shared" si="38"/>
        <v>0</v>
      </c>
      <c r="K1247" s="69" t="str">
        <f t="shared" si="39"/>
        <v>C</v>
      </c>
      <c r="L1247" s="67" t="s">
        <v>1819</v>
      </c>
    </row>
    <row r="1248" spans="1:12" ht="12.75">
      <c r="A1248" s="178">
        <v>131</v>
      </c>
      <c r="B1248" s="179" t="s">
        <v>1778</v>
      </c>
      <c r="C1248" s="180"/>
      <c r="D1248" s="181"/>
      <c r="E1248" s="295" t="s">
        <v>1116</v>
      </c>
      <c r="F1248" s="182" t="s">
        <v>1779</v>
      </c>
      <c r="G1248" s="183" t="s">
        <v>1556</v>
      </c>
      <c r="H1248" s="184">
        <v>9</v>
      </c>
      <c r="I1248" s="195"/>
      <c r="J1248" s="79">
        <f t="shared" si="38"/>
        <v>0</v>
      </c>
      <c r="K1248" s="69" t="str">
        <f t="shared" si="39"/>
        <v>C</v>
      </c>
      <c r="L1248" s="67" t="s">
        <v>1819</v>
      </c>
    </row>
    <row r="1249" spans="1:12" ht="12.75">
      <c r="A1249" s="178">
        <v>132</v>
      </c>
      <c r="B1249" s="179" t="s">
        <v>1780</v>
      </c>
      <c r="C1249" s="180"/>
      <c r="D1249" s="181"/>
      <c r="E1249" s="295"/>
      <c r="F1249" s="182" t="s">
        <v>1781</v>
      </c>
      <c r="G1249" s="183" t="s">
        <v>1556</v>
      </c>
      <c r="H1249" s="184">
        <v>1</v>
      </c>
      <c r="I1249" s="195"/>
      <c r="J1249" s="79">
        <f t="shared" si="38"/>
        <v>0</v>
      </c>
      <c r="K1249" s="69" t="str">
        <f t="shared" si="39"/>
        <v>C</v>
      </c>
      <c r="L1249" s="67" t="s">
        <v>1819</v>
      </c>
    </row>
    <row r="1250" spans="1:12" ht="12.75">
      <c r="A1250" s="178">
        <v>133</v>
      </c>
      <c r="B1250" s="179" t="s">
        <v>1782</v>
      </c>
      <c r="C1250" s="180"/>
      <c r="D1250" s="181"/>
      <c r="E1250" s="295"/>
      <c r="F1250" s="182" t="s">
        <v>1783</v>
      </c>
      <c r="G1250" s="183" t="s">
        <v>1556</v>
      </c>
      <c r="H1250" s="184">
        <v>113</v>
      </c>
      <c r="I1250" s="195"/>
      <c r="J1250" s="79">
        <f t="shared" si="38"/>
        <v>0</v>
      </c>
      <c r="K1250" s="69" t="str">
        <f t="shared" si="39"/>
        <v>C</v>
      </c>
      <c r="L1250" s="67" t="s">
        <v>1819</v>
      </c>
    </row>
    <row r="1251" spans="1:12" ht="12.75">
      <c r="A1251" s="178">
        <v>134</v>
      </c>
      <c r="B1251" s="179" t="s">
        <v>1784</v>
      </c>
      <c r="C1251" s="180"/>
      <c r="D1251" s="181"/>
      <c r="E1251" s="295"/>
      <c r="F1251" s="182" t="s">
        <v>1785</v>
      </c>
      <c r="G1251" s="183" t="s">
        <v>1556</v>
      </c>
      <c r="H1251" s="184">
        <v>19</v>
      </c>
      <c r="I1251" s="195"/>
      <c r="J1251" s="79">
        <f t="shared" si="38"/>
        <v>0</v>
      </c>
      <c r="K1251" s="69" t="str">
        <f t="shared" si="39"/>
        <v>C</v>
      </c>
      <c r="L1251" s="67" t="s">
        <v>1819</v>
      </c>
    </row>
    <row r="1252" spans="1:12" ht="12.75">
      <c r="A1252" s="178">
        <v>135</v>
      </c>
      <c r="B1252" s="179" t="s">
        <v>1786</v>
      </c>
      <c r="C1252" s="180"/>
      <c r="D1252" s="181"/>
      <c r="E1252" s="295"/>
      <c r="F1252" s="182" t="s">
        <v>1787</v>
      </c>
      <c r="G1252" s="183" t="s">
        <v>1556</v>
      </c>
      <c r="H1252" s="184">
        <v>47</v>
      </c>
      <c r="I1252" s="195"/>
      <c r="J1252" s="79">
        <f t="shared" si="38"/>
        <v>0</v>
      </c>
      <c r="K1252" s="69" t="str">
        <f t="shared" si="39"/>
        <v>C</v>
      </c>
      <c r="L1252" s="67" t="s">
        <v>1819</v>
      </c>
    </row>
    <row r="1253" spans="1:12" ht="12.75">
      <c r="A1253" s="178">
        <v>136</v>
      </c>
      <c r="B1253" s="179" t="s">
        <v>1788</v>
      </c>
      <c r="C1253" s="180"/>
      <c r="D1253" s="181"/>
      <c r="E1253" s="295"/>
      <c r="F1253" s="182" t="s">
        <v>1789</v>
      </c>
      <c r="G1253" s="183" t="s">
        <v>1556</v>
      </c>
      <c r="H1253" s="184">
        <v>15</v>
      </c>
      <c r="I1253" s="195"/>
      <c r="J1253" s="79">
        <f t="shared" si="38"/>
        <v>0</v>
      </c>
      <c r="K1253" s="69" t="str">
        <f t="shared" si="39"/>
        <v>C</v>
      </c>
      <c r="L1253" s="67" t="s">
        <v>1819</v>
      </c>
    </row>
    <row r="1254" spans="1:12" ht="12.75">
      <c r="A1254" s="178">
        <v>137</v>
      </c>
      <c r="B1254" s="179" t="s">
        <v>1790</v>
      </c>
      <c r="C1254" s="180"/>
      <c r="D1254" s="181"/>
      <c r="E1254" s="295"/>
      <c r="F1254" s="182" t="s">
        <v>1791</v>
      </c>
      <c r="G1254" s="183" t="s">
        <v>1556</v>
      </c>
      <c r="H1254" s="184">
        <v>1</v>
      </c>
      <c r="I1254" s="195"/>
      <c r="J1254" s="79">
        <f t="shared" si="38"/>
        <v>0</v>
      </c>
      <c r="K1254" s="69" t="str">
        <f t="shared" si="39"/>
        <v>C</v>
      </c>
      <c r="L1254" s="67" t="s">
        <v>1819</v>
      </c>
    </row>
    <row r="1255" spans="1:12" ht="12.75">
      <c r="A1255" s="178">
        <v>138</v>
      </c>
      <c r="B1255" s="179" t="s">
        <v>1792</v>
      </c>
      <c r="C1255" s="180"/>
      <c r="D1255" s="181"/>
      <c r="E1255" s="295"/>
      <c r="F1255" s="182" t="s">
        <v>1793</v>
      </c>
      <c r="G1255" s="183" t="s">
        <v>1556</v>
      </c>
      <c r="H1255" s="184">
        <v>5</v>
      </c>
      <c r="I1255" s="195"/>
      <c r="J1255" s="79">
        <f t="shared" si="38"/>
        <v>0</v>
      </c>
      <c r="K1255" s="69" t="str">
        <f t="shared" si="39"/>
        <v>C</v>
      </c>
      <c r="L1255" s="67" t="s">
        <v>1819</v>
      </c>
    </row>
    <row r="1256" spans="1:12" ht="12.75">
      <c r="A1256" s="178">
        <v>139</v>
      </c>
      <c r="B1256" s="179" t="s">
        <v>1794</v>
      </c>
      <c r="C1256" s="180"/>
      <c r="D1256" s="181"/>
      <c r="E1256" s="295"/>
      <c r="F1256" s="182" t="s">
        <v>1795</v>
      </c>
      <c r="G1256" s="183" t="s">
        <v>1556</v>
      </c>
      <c r="H1256" s="184">
        <v>127</v>
      </c>
      <c r="I1256" s="195"/>
      <c r="J1256" s="79">
        <f t="shared" si="38"/>
        <v>0</v>
      </c>
      <c r="K1256" s="69" t="str">
        <f t="shared" si="39"/>
        <v>C</v>
      </c>
      <c r="L1256" s="67" t="s">
        <v>1819</v>
      </c>
    </row>
    <row r="1257" spans="1:12" ht="12.75">
      <c r="A1257" s="178">
        <v>140</v>
      </c>
      <c r="B1257" s="179" t="s">
        <v>1796</v>
      </c>
      <c r="C1257" s="180"/>
      <c r="D1257" s="181"/>
      <c r="E1257" s="295"/>
      <c r="F1257" s="182" t="s">
        <v>1797</v>
      </c>
      <c r="G1257" s="183" t="s">
        <v>1556</v>
      </c>
      <c r="H1257" s="184">
        <v>47</v>
      </c>
      <c r="I1257" s="195"/>
      <c r="J1257" s="79">
        <f t="shared" si="38"/>
        <v>0</v>
      </c>
      <c r="K1257" s="69" t="str">
        <f t="shared" si="39"/>
        <v>C</v>
      </c>
      <c r="L1257" s="67" t="s">
        <v>1819</v>
      </c>
    </row>
    <row r="1258" spans="1:12" ht="12.75">
      <c r="A1258" s="178">
        <v>141</v>
      </c>
      <c r="B1258" s="179" t="s">
        <v>1798</v>
      </c>
      <c r="C1258" s="180"/>
      <c r="D1258" s="181"/>
      <c r="E1258" s="295"/>
      <c r="F1258" s="182" t="s">
        <v>1799</v>
      </c>
      <c r="G1258" s="183" t="s">
        <v>1556</v>
      </c>
      <c r="H1258" s="184">
        <v>5</v>
      </c>
      <c r="I1258" s="195"/>
      <c r="J1258" s="79">
        <f t="shared" si="38"/>
        <v>0</v>
      </c>
      <c r="K1258" s="69" t="str">
        <f t="shared" si="39"/>
        <v>C</v>
      </c>
      <c r="L1258" s="67" t="s">
        <v>1819</v>
      </c>
    </row>
    <row r="1259" spans="1:12" ht="12.75">
      <c r="A1259" s="178">
        <v>142</v>
      </c>
      <c r="B1259" s="179" t="s">
        <v>1800</v>
      </c>
      <c r="C1259" s="180"/>
      <c r="D1259" s="181"/>
      <c r="E1259" s="295"/>
      <c r="F1259" s="182" t="s">
        <v>1801</v>
      </c>
      <c r="G1259" s="183" t="s">
        <v>1556</v>
      </c>
      <c r="H1259" s="184">
        <v>10</v>
      </c>
      <c r="I1259" s="195"/>
      <c r="J1259" s="79">
        <f t="shared" si="38"/>
        <v>0</v>
      </c>
      <c r="K1259" s="69" t="str">
        <f t="shared" si="39"/>
        <v>C</v>
      </c>
      <c r="L1259" s="67" t="s">
        <v>1819</v>
      </c>
    </row>
    <row r="1260" spans="1:12" ht="12.75">
      <c r="A1260" s="178">
        <v>143</v>
      </c>
      <c r="B1260" s="179" t="s">
        <v>1802</v>
      </c>
      <c r="C1260" s="180"/>
      <c r="D1260" s="181"/>
      <c r="E1260" s="295" t="s">
        <v>1116</v>
      </c>
      <c r="F1260" s="182" t="s">
        <v>1803</v>
      </c>
      <c r="G1260" s="183" t="s">
        <v>1556</v>
      </c>
      <c r="H1260" s="184">
        <v>6</v>
      </c>
      <c r="I1260" s="195"/>
      <c r="J1260" s="79">
        <f t="shared" si="38"/>
        <v>0</v>
      </c>
      <c r="K1260" s="69" t="str">
        <f t="shared" si="39"/>
        <v>C</v>
      </c>
      <c r="L1260" s="67" t="s">
        <v>1819</v>
      </c>
    </row>
    <row r="1261" spans="1:12" ht="12.75">
      <c r="A1261" s="178">
        <v>144</v>
      </c>
      <c r="B1261" s="179" t="s">
        <v>1804</v>
      </c>
      <c r="C1261" s="180"/>
      <c r="D1261" s="181"/>
      <c r="E1261" s="295" t="s">
        <v>1116</v>
      </c>
      <c r="F1261" s="182" t="s">
        <v>1805</v>
      </c>
      <c r="G1261" s="183" t="s">
        <v>1556</v>
      </c>
      <c r="H1261" s="184">
        <v>6</v>
      </c>
      <c r="I1261" s="195"/>
      <c r="J1261" s="79">
        <f t="shared" si="38"/>
        <v>0</v>
      </c>
      <c r="K1261" s="69" t="str">
        <f t="shared" si="39"/>
        <v>C</v>
      </c>
      <c r="L1261" s="67" t="s">
        <v>1819</v>
      </c>
    </row>
    <row r="1262" spans="1:12" ht="12.75">
      <c r="A1262" s="178">
        <v>145</v>
      </c>
      <c r="B1262" s="179" t="s">
        <v>1806</v>
      </c>
      <c r="C1262" s="180"/>
      <c r="D1262" s="181"/>
      <c r="E1262" s="295" t="s">
        <v>1116</v>
      </c>
      <c r="F1262" s="182" t="s">
        <v>1807</v>
      </c>
      <c r="G1262" s="183" t="s">
        <v>1556</v>
      </c>
      <c r="H1262" s="184">
        <v>1</v>
      </c>
      <c r="I1262" s="195"/>
      <c r="J1262" s="79">
        <f t="shared" si="38"/>
        <v>0</v>
      </c>
      <c r="K1262" s="69" t="str">
        <f t="shared" si="39"/>
        <v>C</v>
      </c>
      <c r="L1262" s="67" t="s">
        <v>1819</v>
      </c>
    </row>
    <row r="1263" spans="1:12" ht="12.75">
      <c r="A1263" s="174"/>
      <c r="B1263" s="175"/>
      <c r="C1263" s="175"/>
      <c r="D1263" s="176"/>
      <c r="E1263" s="176"/>
      <c r="F1263" s="158" t="s">
        <v>1813</v>
      </c>
      <c r="G1263" s="159"/>
      <c r="H1263" s="177"/>
      <c r="I1263" s="161"/>
      <c r="J1263" s="94">
        <f>SUM(J1118:J1262)</f>
        <v>0</v>
      </c>
      <c r="K1263" s="76">
        <f t="shared" si="39"/>
      </c>
      <c r="L1263" s="67" t="s">
        <v>1819</v>
      </c>
    </row>
  </sheetData>
  <sheetProtection password="CACF" sheet="1" selectLockedCells="1"/>
  <mergeCells count="3">
    <mergeCell ref="A1:L1"/>
    <mergeCell ref="F8:I8"/>
    <mergeCell ref="F9:I9"/>
  </mergeCells>
  <conditionalFormatting sqref="G2:G3 B17:I112 L17:L1263">
    <cfRule type="cellIs" priority="78" dxfId="0" operator="notEqual" stopIfTrue="1">
      <formula>""</formula>
    </cfRule>
  </conditionalFormatting>
  <conditionalFormatting sqref="J6">
    <cfRule type="cellIs" priority="6" dxfId="3" operator="equal" stopIfTrue="1">
      <formula>0</formula>
    </cfRule>
    <cfRule type="cellIs" priority="7" dxfId="2" operator="lessThan" stopIfTrue="1">
      <formula>$J$8</formula>
    </cfRule>
    <cfRule type="cellIs" priority="8" dxfId="1" operator="greaterThanOrEqual" stopIfTrue="1">
      <formula>$J$8</formula>
    </cfRule>
  </conditionalFormatting>
  <dataValidations count="1">
    <dataValidation type="custom" allowBlank="1" showInputMessage="1" showErrorMessage="1" errorTitle="Attenzione" error="Importo con solo 2 (due) posizioni decimali!!!" sqref="H17:I65536">
      <formula1>H17=ROUND(H17,2)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8"/>
  <sheetViews>
    <sheetView zoomScalePageLayoutView="0" workbookViewId="0" topLeftCell="A1">
      <selection activeCell="K89" sqref="K89"/>
    </sheetView>
  </sheetViews>
  <sheetFormatPr defaultColWidth="9.140625" defaultRowHeight="12.75"/>
  <cols>
    <col min="1" max="1" width="5.57421875" style="36" customWidth="1"/>
    <col min="2" max="2" width="13.00390625" style="1" customWidth="1"/>
    <col min="3" max="3" width="1.421875" style="1" bestFit="1" customWidth="1"/>
    <col min="4" max="4" width="3.57421875" style="11" bestFit="1" customWidth="1"/>
    <col min="5" max="5" width="2.140625" style="11" customWidth="1"/>
    <col min="6" max="6" width="57.7109375" style="1" customWidth="1"/>
    <col min="7" max="7" width="16.7109375" style="1" customWidth="1"/>
    <col min="8" max="8" width="15.00390625" style="70" customWidth="1"/>
    <col min="9" max="9" width="17.00390625" style="71" customWidth="1"/>
    <col min="10" max="10" width="17.00390625" style="95" customWidth="1"/>
    <col min="11" max="13" width="9.140625" style="36" customWidth="1"/>
    <col min="14" max="14" width="12.421875" style="36" bestFit="1" customWidth="1"/>
    <col min="15" max="16384" width="9.140625" style="36" customWidth="1"/>
  </cols>
  <sheetData>
    <row r="1" spans="1:12" ht="13.5">
      <c r="A1" s="354" t="s">
        <v>1158</v>
      </c>
      <c r="B1" s="355"/>
      <c r="C1" s="355"/>
      <c r="D1" s="355"/>
      <c r="E1" s="355"/>
      <c r="F1" s="355"/>
      <c r="G1" s="355"/>
      <c r="H1" s="355"/>
      <c r="I1" s="355"/>
      <c r="J1" s="355"/>
      <c r="K1" s="356"/>
      <c r="L1" s="29"/>
    </row>
    <row r="2" spans="8:9" ht="12.75">
      <c r="H2" s="1"/>
      <c r="I2" s="1"/>
    </row>
    <row r="3" spans="1:9" ht="12.75">
      <c r="A3" s="1"/>
      <c r="H3" s="1"/>
      <c r="I3" s="1"/>
    </row>
    <row r="4" spans="1:9" ht="12.75">
      <c r="A4" s="1"/>
      <c r="H4" s="1"/>
      <c r="I4" s="1"/>
    </row>
    <row r="5" spans="1:10" ht="13.5">
      <c r="A5" s="22"/>
      <c r="B5" s="22"/>
      <c r="C5" s="22"/>
      <c r="D5" s="46"/>
      <c r="E5" s="46"/>
      <c r="F5" s="23" t="s">
        <v>1136</v>
      </c>
      <c r="G5" s="24"/>
      <c r="H5" s="24"/>
      <c r="I5" s="24"/>
      <c r="J5" s="77"/>
    </row>
    <row r="6" spans="1:10" ht="12.75">
      <c r="A6" s="1"/>
      <c r="H6" s="1"/>
      <c r="I6" s="1"/>
      <c r="J6" s="78"/>
    </row>
    <row r="7" spans="1:10" ht="12.75">
      <c r="A7" s="22"/>
      <c r="B7" s="22"/>
      <c r="C7" s="22"/>
      <c r="D7" s="46"/>
      <c r="E7" s="46"/>
      <c r="F7" s="348" t="s">
        <v>1157</v>
      </c>
      <c r="G7" s="349"/>
      <c r="H7" s="349"/>
      <c r="I7" s="350"/>
      <c r="J7" s="122">
        <f>J100</f>
        <v>104188.86</v>
      </c>
    </row>
    <row r="8" spans="8:9" ht="12.75">
      <c r="H8" s="1"/>
      <c r="I8" s="1"/>
    </row>
    <row r="9" spans="8:9" ht="12.75">
      <c r="H9" s="1"/>
      <c r="I9" s="1"/>
    </row>
    <row r="10" spans="8:10" ht="12.75">
      <c r="H10" s="1"/>
      <c r="I10" s="54"/>
      <c r="J10" s="78"/>
    </row>
    <row r="11" spans="8:10" ht="12.75">
      <c r="H11" s="1"/>
      <c r="I11" s="54"/>
      <c r="J11" s="96"/>
    </row>
    <row r="12" spans="1:9" ht="12.75">
      <c r="A12" s="1"/>
      <c r="H12" s="1"/>
      <c r="I12" s="1"/>
    </row>
    <row r="13" spans="1:9" ht="13.5">
      <c r="A13" s="13"/>
      <c r="B13" s="3" t="s">
        <v>1159</v>
      </c>
      <c r="C13" s="3"/>
      <c r="D13" s="42"/>
      <c r="E13" s="42"/>
      <c r="F13" s="3"/>
      <c r="G13" s="3"/>
      <c r="H13" s="3"/>
      <c r="I13" s="3"/>
    </row>
    <row r="14" spans="1:15" ht="42">
      <c r="A14" s="14" t="s">
        <v>1128</v>
      </c>
      <c r="B14" s="14" t="s">
        <v>1129</v>
      </c>
      <c r="C14" s="14"/>
      <c r="D14" s="14"/>
      <c r="E14" s="14" t="s">
        <v>1117</v>
      </c>
      <c r="F14" s="15" t="s">
        <v>1115</v>
      </c>
      <c r="G14" s="14" t="s">
        <v>1130</v>
      </c>
      <c r="H14" s="14" t="s">
        <v>1131</v>
      </c>
      <c r="I14" s="14" t="s">
        <v>1132</v>
      </c>
      <c r="J14" s="76" t="s">
        <v>1133</v>
      </c>
      <c r="K14" s="17" t="s">
        <v>1135</v>
      </c>
      <c r="N14" s="297"/>
      <c r="O14" s="39"/>
    </row>
    <row r="15" spans="1:12" ht="12.75">
      <c r="A15" s="210"/>
      <c r="B15" s="298" t="s">
        <v>1823</v>
      </c>
      <c r="C15" s="299"/>
      <c r="D15" s="300"/>
      <c r="E15" s="301"/>
      <c r="F15" s="302" t="s">
        <v>1824</v>
      </c>
      <c r="G15" s="302"/>
      <c r="H15" s="302"/>
      <c r="I15" s="315"/>
      <c r="J15" s="97">
        <f aca="true" t="shared" si="0" ref="J15:J79">+IF(AND(H15="",I15=""),"",ROUND(I15,2)*H15)</f>
      </c>
      <c r="K15" s="67"/>
      <c r="L15" s="73"/>
    </row>
    <row r="16" spans="1:12" ht="12.75">
      <c r="A16" s="210"/>
      <c r="B16" s="303" t="s">
        <v>1825</v>
      </c>
      <c r="C16" s="304"/>
      <c r="D16" s="300"/>
      <c r="E16" s="305"/>
      <c r="F16" s="210" t="s">
        <v>1826</v>
      </c>
      <c r="G16" s="210"/>
      <c r="H16" s="306"/>
      <c r="I16" s="316"/>
      <c r="J16" s="97">
        <f t="shared" si="0"/>
      </c>
      <c r="K16" s="67"/>
      <c r="L16" s="73"/>
    </row>
    <row r="17" spans="1:14" ht="12.75">
      <c r="A17" s="128"/>
      <c r="B17" s="307" t="s">
        <v>1827</v>
      </c>
      <c r="C17" s="126"/>
      <c r="D17" s="308"/>
      <c r="E17" s="305"/>
      <c r="F17" s="128" t="s">
        <v>1828</v>
      </c>
      <c r="G17" s="128"/>
      <c r="H17" s="309"/>
      <c r="I17" s="317"/>
      <c r="J17" s="97">
        <f t="shared" si="0"/>
      </c>
      <c r="K17" s="67"/>
      <c r="L17" s="73"/>
      <c r="N17" s="41"/>
    </row>
    <row r="18" spans="1:14" ht="12.75">
      <c r="A18" s="134">
        <v>308</v>
      </c>
      <c r="B18" s="307" t="s">
        <v>1827</v>
      </c>
      <c r="C18" s="126" t="s">
        <v>1168</v>
      </c>
      <c r="D18" s="310" t="s">
        <v>1169</v>
      </c>
      <c r="E18" s="311"/>
      <c r="F18" s="134" t="s">
        <v>1829</v>
      </c>
      <c r="G18" s="134" t="s">
        <v>1314</v>
      </c>
      <c r="H18" s="312">
        <v>2</v>
      </c>
      <c r="I18" s="317">
        <v>308.16</v>
      </c>
      <c r="J18" s="97">
        <f t="shared" si="0"/>
        <v>616.32</v>
      </c>
      <c r="K18" s="67"/>
      <c r="L18" s="73"/>
      <c r="N18" s="40"/>
    </row>
    <row r="19" spans="1:12" ht="12.75">
      <c r="A19" s="128"/>
      <c r="B19" s="307" t="s">
        <v>1830</v>
      </c>
      <c r="C19" s="126"/>
      <c r="D19" s="308"/>
      <c r="E19" s="305"/>
      <c r="F19" s="128" t="s">
        <v>1831</v>
      </c>
      <c r="G19" s="128"/>
      <c r="H19" s="309"/>
      <c r="I19" s="317"/>
      <c r="J19" s="97">
        <f t="shared" si="0"/>
      </c>
      <c r="K19" s="67"/>
      <c r="L19" s="73"/>
    </row>
    <row r="20" spans="1:12" ht="12.75">
      <c r="A20" s="134">
        <v>309</v>
      </c>
      <c r="B20" s="307" t="s">
        <v>1830</v>
      </c>
      <c r="C20" s="126" t="s">
        <v>1168</v>
      </c>
      <c r="D20" s="310" t="s">
        <v>1172</v>
      </c>
      <c r="E20" s="311" t="s">
        <v>1116</v>
      </c>
      <c r="F20" s="134" t="s">
        <v>1832</v>
      </c>
      <c r="G20" s="134" t="s">
        <v>1312</v>
      </c>
      <c r="H20" s="312">
        <v>1</v>
      </c>
      <c r="I20" s="317">
        <v>500</v>
      </c>
      <c r="J20" s="97">
        <f t="shared" si="0"/>
        <v>500</v>
      </c>
      <c r="K20" s="67"/>
      <c r="L20" s="73"/>
    </row>
    <row r="21" spans="1:12" ht="12.75">
      <c r="A21" s="128"/>
      <c r="B21" s="307" t="s">
        <v>1833</v>
      </c>
      <c r="C21" s="126"/>
      <c r="D21" s="308"/>
      <c r="E21" s="305"/>
      <c r="F21" s="128" t="s">
        <v>1834</v>
      </c>
      <c r="G21" s="128"/>
      <c r="H21" s="309"/>
      <c r="I21" s="317"/>
      <c r="J21" s="97">
        <f t="shared" si="0"/>
      </c>
      <c r="K21" s="67"/>
      <c r="L21" s="73"/>
    </row>
    <row r="22" spans="1:14" ht="12.75">
      <c r="A22" s="134"/>
      <c r="B22" s="307" t="s">
        <v>1833</v>
      </c>
      <c r="C22" s="126" t="s">
        <v>1168</v>
      </c>
      <c r="D22" s="310" t="s">
        <v>1174</v>
      </c>
      <c r="E22" s="311"/>
      <c r="F22" s="134" t="s">
        <v>1834</v>
      </c>
      <c r="G22" s="134"/>
      <c r="H22" s="312"/>
      <c r="I22" s="317"/>
      <c r="J22" s="97">
        <f t="shared" si="0"/>
      </c>
      <c r="K22" s="67"/>
      <c r="L22" s="73"/>
      <c r="N22" s="40"/>
    </row>
    <row r="23" spans="1:14" ht="36" customHeight="1">
      <c r="A23" s="134">
        <v>310</v>
      </c>
      <c r="B23" s="307" t="s">
        <v>1833</v>
      </c>
      <c r="C23" s="126" t="s">
        <v>1168</v>
      </c>
      <c r="D23" s="310" t="s">
        <v>252</v>
      </c>
      <c r="E23" s="311"/>
      <c r="F23" s="134" t="s">
        <v>1835</v>
      </c>
      <c r="G23" s="134" t="s">
        <v>1314</v>
      </c>
      <c r="H23" s="312">
        <v>1</v>
      </c>
      <c r="I23" s="317">
        <v>386.43</v>
      </c>
      <c r="J23" s="97">
        <f t="shared" si="0"/>
        <v>386.43</v>
      </c>
      <c r="K23" s="67"/>
      <c r="L23" s="73"/>
      <c r="N23" s="41"/>
    </row>
    <row r="24" spans="1:14" ht="36" customHeight="1">
      <c r="A24" s="134">
        <v>311</v>
      </c>
      <c r="B24" s="307" t="s">
        <v>1833</v>
      </c>
      <c r="C24" s="126" t="s">
        <v>1168</v>
      </c>
      <c r="D24" s="310" t="s">
        <v>1243</v>
      </c>
      <c r="E24" s="311" t="s">
        <v>1116</v>
      </c>
      <c r="F24" s="134" t="s">
        <v>1836</v>
      </c>
      <c r="G24" s="134" t="s">
        <v>1314</v>
      </c>
      <c r="H24" s="312">
        <v>395</v>
      </c>
      <c r="I24" s="317">
        <v>5.84</v>
      </c>
      <c r="J24" s="97">
        <f t="shared" si="0"/>
        <v>2306.7999999999997</v>
      </c>
      <c r="K24" s="67"/>
      <c r="L24" s="73"/>
      <c r="N24" s="40"/>
    </row>
    <row r="25" spans="1:12" ht="12.75">
      <c r="A25" s="134"/>
      <c r="B25" s="307" t="s">
        <v>1833</v>
      </c>
      <c r="C25" s="126" t="s">
        <v>1168</v>
      </c>
      <c r="D25" s="310" t="s">
        <v>1176</v>
      </c>
      <c r="E25" s="311"/>
      <c r="F25" s="134" t="s">
        <v>1837</v>
      </c>
      <c r="G25" s="134"/>
      <c r="H25" s="312"/>
      <c r="I25" s="317"/>
      <c r="J25" s="97">
        <f t="shared" si="0"/>
      </c>
      <c r="K25" s="67"/>
      <c r="L25" s="73"/>
    </row>
    <row r="26" spans="1:12" ht="36" customHeight="1">
      <c r="A26" s="134">
        <v>312</v>
      </c>
      <c r="B26" s="307" t="s">
        <v>1833</v>
      </c>
      <c r="C26" s="126" t="s">
        <v>1168</v>
      </c>
      <c r="D26" s="310" t="s">
        <v>1265</v>
      </c>
      <c r="E26" s="311"/>
      <c r="F26" s="134" t="s">
        <v>1835</v>
      </c>
      <c r="G26" s="134" t="s">
        <v>1314</v>
      </c>
      <c r="H26" s="312">
        <v>1</v>
      </c>
      <c r="I26" s="317">
        <v>244.58</v>
      </c>
      <c r="J26" s="97">
        <f t="shared" si="0"/>
        <v>244.58</v>
      </c>
      <c r="K26" s="67"/>
      <c r="L26" s="73"/>
    </row>
    <row r="27" spans="1:12" ht="36" customHeight="1">
      <c r="A27" s="134">
        <v>313</v>
      </c>
      <c r="B27" s="307" t="s">
        <v>1833</v>
      </c>
      <c r="C27" s="126" t="s">
        <v>1168</v>
      </c>
      <c r="D27" s="310" t="s">
        <v>1246</v>
      </c>
      <c r="E27" s="311"/>
      <c r="F27" s="134" t="s">
        <v>1838</v>
      </c>
      <c r="G27" s="134" t="s">
        <v>1314</v>
      </c>
      <c r="H27" s="312">
        <v>395</v>
      </c>
      <c r="I27" s="317">
        <v>3.72</v>
      </c>
      <c r="J27" s="97">
        <f t="shared" si="0"/>
        <v>1469.4</v>
      </c>
      <c r="K27" s="68"/>
      <c r="L27" s="73"/>
    </row>
    <row r="28" spans="1:14" ht="12.75">
      <c r="A28" s="134"/>
      <c r="B28" s="307" t="s">
        <v>1833</v>
      </c>
      <c r="C28" s="126" t="s">
        <v>1168</v>
      </c>
      <c r="D28" s="310" t="s">
        <v>1211</v>
      </c>
      <c r="E28" s="311"/>
      <c r="F28" s="134" t="s">
        <v>1839</v>
      </c>
      <c r="G28" s="134"/>
      <c r="H28" s="312"/>
      <c r="I28" s="317"/>
      <c r="J28" s="97">
        <f t="shared" si="0"/>
      </c>
      <c r="K28" s="67"/>
      <c r="L28" s="73"/>
      <c r="N28" s="40"/>
    </row>
    <row r="29" spans="1:14" ht="36" customHeight="1">
      <c r="A29" s="134">
        <v>314</v>
      </c>
      <c r="B29" s="307" t="s">
        <v>1833</v>
      </c>
      <c r="C29" s="126" t="s">
        <v>1168</v>
      </c>
      <c r="D29" s="310" t="s">
        <v>2014</v>
      </c>
      <c r="E29" s="311"/>
      <c r="F29" s="134" t="s">
        <v>1835</v>
      </c>
      <c r="G29" s="134" t="s">
        <v>1314</v>
      </c>
      <c r="H29" s="312">
        <v>1</v>
      </c>
      <c r="I29" s="317">
        <v>239.68</v>
      </c>
      <c r="J29" s="97">
        <f t="shared" si="0"/>
        <v>239.68</v>
      </c>
      <c r="K29" s="67"/>
      <c r="L29" s="73"/>
      <c r="N29" s="41"/>
    </row>
    <row r="30" spans="1:14" ht="36" customHeight="1">
      <c r="A30" s="134">
        <v>315</v>
      </c>
      <c r="B30" s="307" t="s">
        <v>1833</v>
      </c>
      <c r="C30" s="126" t="s">
        <v>1168</v>
      </c>
      <c r="D30" s="310" t="s">
        <v>52</v>
      </c>
      <c r="E30" s="311"/>
      <c r="F30" s="134" t="s">
        <v>1838</v>
      </c>
      <c r="G30" s="134" t="s">
        <v>1314</v>
      </c>
      <c r="H30" s="312">
        <v>395</v>
      </c>
      <c r="I30" s="317">
        <v>3.62</v>
      </c>
      <c r="J30" s="97">
        <f t="shared" si="0"/>
        <v>1429.9</v>
      </c>
      <c r="K30" s="67"/>
      <c r="L30" s="73"/>
      <c r="N30" s="40"/>
    </row>
    <row r="31" spans="1:12" ht="12.75">
      <c r="A31" s="128"/>
      <c r="B31" s="307" t="s">
        <v>1840</v>
      </c>
      <c r="C31" s="126"/>
      <c r="D31" s="308"/>
      <c r="E31" s="305"/>
      <c r="F31" s="128" t="s">
        <v>1841</v>
      </c>
      <c r="G31" s="128"/>
      <c r="H31" s="309"/>
      <c r="I31" s="317"/>
      <c r="J31" s="97">
        <f t="shared" si="0"/>
      </c>
      <c r="K31" s="67"/>
      <c r="L31" s="73"/>
    </row>
    <row r="32" spans="1:12" ht="12.75">
      <c r="A32" s="134"/>
      <c r="B32" s="307" t="s">
        <v>1840</v>
      </c>
      <c r="C32" s="126" t="s">
        <v>1168</v>
      </c>
      <c r="D32" s="310" t="s">
        <v>1169</v>
      </c>
      <c r="E32" s="311"/>
      <c r="F32" s="134" t="s">
        <v>1842</v>
      </c>
      <c r="G32" s="134"/>
      <c r="H32" s="312"/>
      <c r="I32" s="317"/>
      <c r="J32" s="97">
        <f t="shared" si="0"/>
      </c>
      <c r="K32" s="67"/>
      <c r="L32" s="73"/>
    </row>
    <row r="33" spans="1:12" ht="36" customHeight="1">
      <c r="A33" s="134">
        <v>316</v>
      </c>
      <c r="B33" s="307" t="s">
        <v>1840</v>
      </c>
      <c r="C33" s="126" t="s">
        <v>1168</v>
      </c>
      <c r="D33" s="310" t="s">
        <v>1262</v>
      </c>
      <c r="E33" s="311"/>
      <c r="F33" s="134" t="s">
        <v>1835</v>
      </c>
      <c r="G33" s="134" t="s">
        <v>1275</v>
      </c>
      <c r="H33" s="312">
        <v>50</v>
      </c>
      <c r="I33" s="317">
        <v>5.87</v>
      </c>
      <c r="J33" s="97">
        <f t="shared" si="0"/>
        <v>293.5</v>
      </c>
      <c r="K33" s="68"/>
      <c r="L33" s="73"/>
    </row>
    <row r="34" spans="1:14" ht="36" customHeight="1">
      <c r="A34" s="134">
        <v>317</v>
      </c>
      <c r="B34" s="307" t="s">
        <v>1840</v>
      </c>
      <c r="C34" s="126" t="s">
        <v>1168</v>
      </c>
      <c r="D34" s="310" t="s">
        <v>1195</v>
      </c>
      <c r="E34" s="311"/>
      <c r="F34" s="134" t="s">
        <v>1843</v>
      </c>
      <c r="G34" s="134" t="s">
        <v>1275</v>
      </c>
      <c r="H34" s="312">
        <v>660</v>
      </c>
      <c r="I34" s="317">
        <v>0.35</v>
      </c>
      <c r="J34" s="97">
        <f t="shared" si="0"/>
        <v>230.99999999999997</v>
      </c>
      <c r="K34" s="67"/>
      <c r="L34" s="73"/>
      <c r="N34" s="40"/>
    </row>
    <row r="35" spans="1:14" ht="22.5">
      <c r="A35" s="134"/>
      <c r="B35" s="307" t="s">
        <v>1840</v>
      </c>
      <c r="C35" s="126" t="s">
        <v>1168</v>
      </c>
      <c r="D35" s="310" t="s">
        <v>1172</v>
      </c>
      <c r="E35" s="311"/>
      <c r="F35" s="134" t="s">
        <v>1844</v>
      </c>
      <c r="G35" s="134"/>
      <c r="H35" s="312"/>
      <c r="I35" s="317"/>
      <c r="J35" s="97">
        <f t="shared" si="0"/>
      </c>
      <c r="K35" s="67"/>
      <c r="L35" s="73"/>
      <c r="N35" s="41"/>
    </row>
    <row r="36" spans="1:14" ht="36" customHeight="1">
      <c r="A36" s="134">
        <v>318</v>
      </c>
      <c r="B36" s="307" t="s">
        <v>1840</v>
      </c>
      <c r="C36" s="126" t="s">
        <v>1168</v>
      </c>
      <c r="D36" s="310" t="s">
        <v>1198</v>
      </c>
      <c r="E36" s="311"/>
      <c r="F36" s="134" t="s">
        <v>1835</v>
      </c>
      <c r="G36" s="134" t="s">
        <v>1275</v>
      </c>
      <c r="H36" s="312">
        <v>50</v>
      </c>
      <c r="I36" s="317">
        <v>6.02</v>
      </c>
      <c r="J36" s="97">
        <f t="shared" si="0"/>
        <v>301</v>
      </c>
      <c r="K36" s="67"/>
      <c r="L36" s="73"/>
      <c r="N36" s="40"/>
    </row>
    <row r="37" spans="1:12" ht="36" customHeight="1">
      <c r="A37" s="134">
        <v>319</v>
      </c>
      <c r="B37" s="307" t="s">
        <v>1840</v>
      </c>
      <c r="C37" s="126" t="s">
        <v>1168</v>
      </c>
      <c r="D37" s="310" t="s">
        <v>1341</v>
      </c>
      <c r="E37" s="311"/>
      <c r="F37" s="134" t="s">
        <v>1838</v>
      </c>
      <c r="G37" s="134" t="s">
        <v>1275</v>
      </c>
      <c r="H37" s="312">
        <v>19750</v>
      </c>
      <c r="I37" s="317">
        <v>0.13</v>
      </c>
      <c r="J37" s="97">
        <f t="shared" si="0"/>
        <v>2567.5</v>
      </c>
      <c r="K37" s="67"/>
      <c r="L37" s="73"/>
    </row>
    <row r="38" spans="1:12" ht="12.75">
      <c r="A38" s="134"/>
      <c r="B38" s="307" t="s">
        <v>1840</v>
      </c>
      <c r="C38" s="126" t="s">
        <v>1168</v>
      </c>
      <c r="D38" s="310" t="s">
        <v>1174</v>
      </c>
      <c r="E38" s="311"/>
      <c r="F38" s="134" t="s">
        <v>1845</v>
      </c>
      <c r="G38" s="134"/>
      <c r="H38" s="312"/>
      <c r="I38" s="317"/>
      <c r="J38" s="97">
        <f t="shared" si="0"/>
      </c>
      <c r="K38" s="68"/>
      <c r="L38" s="73"/>
    </row>
    <row r="39" spans="1:14" ht="36" customHeight="1">
      <c r="A39" s="134">
        <v>320</v>
      </c>
      <c r="B39" s="307" t="s">
        <v>1840</v>
      </c>
      <c r="C39" s="126" t="s">
        <v>1168</v>
      </c>
      <c r="D39" s="310" t="s">
        <v>252</v>
      </c>
      <c r="E39" s="311" t="s">
        <v>1116</v>
      </c>
      <c r="F39" s="134" t="s">
        <v>1846</v>
      </c>
      <c r="G39" s="134" t="s">
        <v>1275</v>
      </c>
      <c r="H39" s="312">
        <v>300</v>
      </c>
      <c r="I39" s="317">
        <v>10</v>
      </c>
      <c r="J39" s="97">
        <f t="shared" si="0"/>
        <v>3000</v>
      </c>
      <c r="K39" s="67"/>
      <c r="L39" s="73"/>
      <c r="N39" s="40"/>
    </row>
    <row r="40" spans="1:14" ht="36" customHeight="1">
      <c r="A40" s="134">
        <v>321</v>
      </c>
      <c r="B40" s="307" t="s">
        <v>1840</v>
      </c>
      <c r="C40" s="126" t="s">
        <v>1168</v>
      </c>
      <c r="D40" s="310" t="s">
        <v>1243</v>
      </c>
      <c r="E40" s="311" t="s">
        <v>1116</v>
      </c>
      <c r="F40" s="134" t="s">
        <v>1847</v>
      </c>
      <c r="G40" s="134" t="s">
        <v>1275</v>
      </c>
      <c r="H40" s="312">
        <v>3960</v>
      </c>
      <c r="I40" s="317">
        <v>1</v>
      </c>
      <c r="J40" s="97">
        <f t="shared" si="0"/>
        <v>3960</v>
      </c>
      <c r="K40" s="67"/>
      <c r="L40" s="73"/>
      <c r="N40" s="41"/>
    </row>
    <row r="41" spans="1:14" ht="12.75">
      <c r="A41" s="134">
        <v>322</v>
      </c>
      <c r="B41" s="307" t="s">
        <v>1840</v>
      </c>
      <c r="C41" s="126" t="s">
        <v>1168</v>
      </c>
      <c r="D41" s="310" t="s">
        <v>1176</v>
      </c>
      <c r="E41" s="311" t="s">
        <v>1116</v>
      </c>
      <c r="F41" s="134" t="s">
        <v>1848</v>
      </c>
      <c r="G41" s="134" t="s">
        <v>1314</v>
      </c>
      <c r="H41" s="312">
        <v>2</v>
      </c>
      <c r="I41" s="317">
        <v>500</v>
      </c>
      <c r="J41" s="97">
        <f t="shared" si="0"/>
        <v>1000</v>
      </c>
      <c r="K41" s="67"/>
      <c r="L41" s="73"/>
      <c r="N41" s="40"/>
    </row>
    <row r="42" spans="1:12" ht="12.75">
      <c r="A42" s="134"/>
      <c r="B42" s="307" t="s">
        <v>1840</v>
      </c>
      <c r="C42" s="126" t="s">
        <v>1168</v>
      </c>
      <c r="D42" s="310" t="s">
        <v>1211</v>
      </c>
      <c r="E42" s="311"/>
      <c r="F42" s="134" t="s">
        <v>1849</v>
      </c>
      <c r="G42" s="134"/>
      <c r="H42" s="312"/>
      <c r="I42" s="317"/>
      <c r="J42" s="97">
        <f t="shared" si="0"/>
      </c>
      <c r="K42" s="67"/>
      <c r="L42" s="73"/>
    </row>
    <row r="43" spans="1:12" ht="36" customHeight="1">
      <c r="A43" s="134">
        <v>323</v>
      </c>
      <c r="B43" s="307" t="s">
        <v>1840</v>
      </c>
      <c r="C43" s="126" t="s">
        <v>1168</v>
      </c>
      <c r="D43" s="310" t="s">
        <v>2014</v>
      </c>
      <c r="E43" s="311"/>
      <c r="F43" s="134" t="s">
        <v>1850</v>
      </c>
      <c r="G43" s="134" t="s">
        <v>1275</v>
      </c>
      <c r="H43" s="312">
        <v>150</v>
      </c>
      <c r="I43" s="317">
        <v>16.14</v>
      </c>
      <c r="J43" s="97">
        <f t="shared" si="0"/>
        <v>2421</v>
      </c>
      <c r="K43" s="67"/>
      <c r="L43" s="73"/>
    </row>
    <row r="44" spans="1:12" ht="36" customHeight="1">
      <c r="A44" s="134">
        <v>324</v>
      </c>
      <c r="B44" s="307" t="s">
        <v>1840</v>
      </c>
      <c r="C44" s="126" t="s">
        <v>1168</v>
      </c>
      <c r="D44" s="310" t="s">
        <v>52</v>
      </c>
      <c r="E44" s="311"/>
      <c r="F44" s="134" t="s">
        <v>1851</v>
      </c>
      <c r="G44" s="134" t="s">
        <v>1275</v>
      </c>
      <c r="H44" s="312">
        <v>450</v>
      </c>
      <c r="I44" s="317">
        <v>0.68</v>
      </c>
      <c r="J44" s="97">
        <f t="shared" si="0"/>
        <v>306</v>
      </c>
      <c r="K44" s="68"/>
      <c r="L44" s="73"/>
    </row>
    <row r="45" spans="1:14" ht="12.75">
      <c r="A45" s="128"/>
      <c r="B45" s="307" t="s">
        <v>1852</v>
      </c>
      <c r="C45" s="126"/>
      <c r="D45" s="308"/>
      <c r="E45" s="305"/>
      <c r="F45" s="128" t="s">
        <v>1853</v>
      </c>
      <c r="G45" s="128"/>
      <c r="H45" s="309"/>
      <c r="I45" s="317"/>
      <c r="J45" s="97">
        <f t="shared" si="0"/>
      </c>
      <c r="K45" s="67"/>
      <c r="L45" s="73"/>
      <c r="N45" s="40"/>
    </row>
    <row r="46" spans="1:14" ht="12.75">
      <c r="A46" s="134">
        <v>325</v>
      </c>
      <c r="B46" s="307" t="s">
        <v>1852</v>
      </c>
      <c r="C46" s="126" t="s">
        <v>1168</v>
      </c>
      <c r="D46" s="310" t="s">
        <v>1169</v>
      </c>
      <c r="E46" s="311" t="s">
        <v>1116</v>
      </c>
      <c r="F46" s="134" t="s">
        <v>1854</v>
      </c>
      <c r="G46" s="134" t="s">
        <v>1312</v>
      </c>
      <c r="H46" s="312">
        <v>2</v>
      </c>
      <c r="I46" s="317">
        <v>475.24</v>
      </c>
      <c r="J46" s="97">
        <f t="shared" si="0"/>
        <v>950.48</v>
      </c>
      <c r="K46" s="67"/>
      <c r="L46" s="73"/>
      <c r="N46" s="41"/>
    </row>
    <row r="47" spans="1:14" ht="12.75">
      <c r="A47" s="128"/>
      <c r="B47" s="307" t="s">
        <v>1855</v>
      </c>
      <c r="C47" s="126"/>
      <c r="D47" s="308"/>
      <c r="E47" s="305"/>
      <c r="F47" s="128" t="s">
        <v>1856</v>
      </c>
      <c r="G47" s="128"/>
      <c r="H47" s="309"/>
      <c r="I47" s="317"/>
      <c r="J47" s="97">
        <f t="shared" si="0"/>
      </c>
      <c r="K47" s="67"/>
      <c r="L47" s="73"/>
      <c r="N47" s="40"/>
    </row>
    <row r="48" spans="1:12" ht="12.75">
      <c r="A48" s="128"/>
      <c r="B48" s="307" t="s">
        <v>1857</v>
      </c>
      <c r="C48" s="126"/>
      <c r="D48" s="308"/>
      <c r="E48" s="305"/>
      <c r="F48" s="128" t="s">
        <v>1858</v>
      </c>
      <c r="G48" s="128"/>
      <c r="H48" s="309"/>
      <c r="I48" s="317"/>
      <c r="J48" s="97">
        <f t="shared" si="0"/>
      </c>
      <c r="K48" s="67"/>
      <c r="L48" s="73"/>
    </row>
    <row r="49" spans="1:12" ht="12.75">
      <c r="A49" s="134"/>
      <c r="B49" s="307" t="s">
        <v>1857</v>
      </c>
      <c r="C49" s="126" t="s">
        <v>1168</v>
      </c>
      <c r="D49" s="310" t="s">
        <v>1169</v>
      </c>
      <c r="E49" s="311"/>
      <c r="F49" s="134" t="s">
        <v>1859</v>
      </c>
      <c r="G49" s="134"/>
      <c r="H49" s="312"/>
      <c r="I49" s="317"/>
      <c r="J49" s="97">
        <f t="shared" si="0"/>
      </c>
      <c r="K49" s="67"/>
      <c r="L49" s="73"/>
    </row>
    <row r="50" spans="1:12" ht="36" customHeight="1">
      <c r="A50" s="134">
        <v>326</v>
      </c>
      <c r="B50" s="307" t="s">
        <v>1857</v>
      </c>
      <c r="C50" s="126" t="s">
        <v>1168</v>
      </c>
      <c r="D50" s="310" t="s">
        <v>1262</v>
      </c>
      <c r="E50" s="311" t="s">
        <v>1116</v>
      </c>
      <c r="F50" s="134" t="s">
        <v>1860</v>
      </c>
      <c r="G50" s="134" t="s">
        <v>1314</v>
      </c>
      <c r="H50" s="312">
        <v>10</v>
      </c>
      <c r="I50" s="317">
        <v>40</v>
      </c>
      <c r="J50" s="97">
        <f t="shared" si="0"/>
        <v>400</v>
      </c>
      <c r="K50" s="67"/>
      <c r="L50" s="73"/>
    </row>
    <row r="51" spans="1:12" ht="22.5">
      <c r="A51" s="134"/>
      <c r="B51" s="307" t="s">
        <v>1857</v>
      </c>
      <c r="C51" s="126" t="s">
        <v>1168</v>
      </c>
      <c r="D51" s="310" t="s">
        <v>1172</v>
      </c>
      <c r="E51" s="311"/>
      <c r="F51" s="134" t="s">
        <v>1861</v>
      </c>
      <c r="G51" s="134"/>
      <c r="H51" s="312"/>
      <c r="I51" s="317"/>
      <c r="J51" s="97">
        <f t="shared" si="0"/>
      </c>
      <c r="K51" s="67"/>
      <c r="L51" s="73"/>
    </row>
    <row r="52" spans="1:12" ht="36" customHeight="1">
      <c r="A52" s="134">
        <v>327</v>
      </c>
      <c r="B52" s="307" t="s">
        <v>1857</v>
      </c>
      <c r="C52" s="126" t="s">
        <v>1168</v>
      </c>
      <c r="D52" s="310" t="s">
        <v>1198</v>
      </c>
      <c r="E52" s="311" t="s">
        <v>1116</v>
      </c>
      <c r="F52" s="134" t="s">
        <v>1860</v>
      </c>
      <c r="G52" s="134" t="s">
        <v>1314</v>
      </c>
      <c r="H52" s="312">
        <v>190</v>
      </c>
      <c r="I52" s="317">
        <v>0.75</v>
      </c>
      <c r="J52" s="97">
        <f t="shared" si="0"/>
        <v>142.5</v>
      </c>
      <c r="K52" s="67"/>
      <c r="L52" s="73"/>
    </row>
    <row r="53" spans="1:12" ht="12.75">
      <c r="A53" s="128"/>
      <c r="B53" s="307" t="s">
        <v>1862</v>
      </c>
      <c r="C53" s="126"/>
      <c r="D53" s="308"/>
      <c r="E53" s="305"/>
      <c r="F53" s="128" t="s">
        <v>1863</v>
      </c>
      <c r="G53" s="128"/>
      <c r="H53" s="309"/>
      <c r="I53" s="317"/>
      <c r="J53" s="97">
        <f t="shared" si="0"/>
      </c>
      <c r="K53" s="67"/>
      <c r="L53" s="73"/>
    </row>
    <row r="54" spans="1:12" ht="22.5">
      <c r="A54" s="134"/>
      <c r="B54" s="307" t="s">
        <v>1862</v>
      </c>
      <c r="C54" s="126" t="s">
        <v>1168</v>
      </c>
      <c r="D54" s="310" t="s">
        <v>1169</v>
      </c>
      <c r="E54" s="311"/>
      <c r="F54" s="134" t="s">
        <v>1864</v>
      </c>
      <c r="G54" s="134"/>
      <c r="H54" s="312"/>
      <c r="I54" s="317"/>
      <c r="J54" s="97">
        <f t="shared" si="0"/>
      </c>
      <c r="K54" s="67"/>
      <c r="L54" s="73"/>
    </row>
    <row r="55" spans="1:12" ht="36" customHeight="1">
      <c r="A55" s="134">
        <v>328</v>
      </c>
      <c r="B55" s="307" t="s">
        <v>1862</v>
      </c>
      <c r="C55" s="126" t="s">
        <v>1168</v>
      </c>
      <c r="D55" s="310" t="s">
        <v>1262</v>
      </c>
      <c r="E55" s="311" t="s">
        <v>1116</v>
      </c>
      <c r="F55" s="134" t="s">
        <v>1865</v>
      </c>
      <c r="G55" s="134" t="s">
        <v>1314</v>
      </c>
      <c r="H55" s="312">
        <v>1</v>
      </c>
      <c r="I55" s="317">
        <v>229.22</v>
      </c>
      <c r="J55" s="97">
        <f t="shared" si="0"/>
        <v>229.22</v>
      </c>
      <c r="K55" s="67"/>
      <c r="L55" s="73"/>
    </row>
    <row r="56" spans="1:12" ht="12.75">
      <c r="A56" s="128"/>
      <c r="B56" s="307" t="s">
        <v>1866</v>
      </c>
      <c r="C56" s="126"/>
      <c r="D56" s="308"/>
      <c r="E56" s="305"/>
      <c r="F56" s="128" t="s">
        <v>1867</v>
      </c>
      <c r="G56" s="128"/>
      <c r="H56" s="309"/>
      <c r="I56" s="317"/>
      <c r="J56" s="97">
        <f t="shared" si="0"/>
      </c>
      <c r="K56" s="67"/>
      <c r="L56" s="73"/>
    </row>
    <row r="57" spans="1:12" ht="12.75">
      <c r="A57" s="134">
        <v>329</v>
      </c>
      <c r="B57" s="307" t="s">
        <v>1866</v>
      </c>
      <c r="C57" s="126" t="s">
        <v>1168</v>
      </c>
      <c r="D57" s="310" t="s">
        <v>1169</v>
      </c>
      <c r="E57" s="311" t="s">
        <v>1116</v>
      </c>
      <c r="F57" s="134" t="s">
        <v>1868</v>
      </c>
      <c r="G57" s="134" t="s">
        <v>1314</v>
      </c>
      <c r="H57" s="312">
        <v>1</v>
      </c>
      <c r="I57" s="317">
        <v>85.95</v>
      </c>
      <c r="J57" s="97">
        <f t="shared" si="0"/>
        <v>85.95</v>
      </c>
      <c r="K57" s="67"/>
      <c r="L57" s="73"/>
    </row>
    <row r="58" spans="1:12" ht="12.75">
      <c r="A58" s="128"/>
      <c r="B58" s="307" t="s">
        <v>1869</v>
      </c>
      <c r="C58" s="126"/>
      <c r="D58" s="308"/>
      <c r="E58" s="305"/>
      <c r="F58" s="128" t="s">
        <v>1870</v>
      </c>
      <c r="G58" s="128"/>
      <c r="H58" s="309"/>
      <c r="I58" s="317"/>
      <c r="J58" s="97">
        <f t="shared" si="0"/>
      </c>
      <c r="K58" s="67"/>
      <c r="L58" s="73"/>
    </row>
    <row r="59" spans="1:12" ht="12.75">
      <c r="A59" s="313">
        <v>330</v>
      </c>
      <c r="B59" s="307" t="s">
        <v>1869</v>
      </c>
      <c r="C59" s="126" t="s">
        <v>1168</v>
      </c>
      <c r="D59" s="310" t="s">
        <v>1169</v>
      </c>
      <c r="E59" s="311" t="s">
        <v>1116</v>
      </c>
      <c r="F59" s="134" t="s">
        <v>1871</v>
      </c>
      <c r="G59" s="134" t="s">
        <v>1314</v>
      </c>
      <c r="H59" s="312">
        <v>4</v>
      </c>
      <c r="I59" s="317">
        <v>20</v>
      </c>
      <c r="J59" s="97">
        <f t="shared" si="0"/>
        <v>80</v>
      </c>
      <c r="K59" s="67"/>
      <c r="L59" s="73"/>
    </row>
    <row r="60" spans="1:12" ht="12.75">
      <c r="A60" s="313"/>
      <c r="B60" s="307" t="s">
        <v>1872</v>
      </c>
      <c r="C60" s="126"/>
      <c r="D60" s="308"/>
      <c r="E60" s="305"/>
      <c r="F60" s="128" t="s">
        <v>1873</v>
      </c>
      <c r="G60" s="128"/>
      <c r="H60" s="309"/>
      <c r="I60" s="317"/>
      <c r="J60" s="97">
        <f t="shared" si="0"/>
      </c>
      <c r="K60" s="67"/>
      <c r="L60" s="73"/>
    </row>
    <row r="61" spans="1:12" ht="12.75">
      <c r="A61" s="313"/>
      <c r="B61" s="307" t="s">
        <v>1874</v>
      </c>
      <c r="C61" s="126"/>
      <c r="D61" s="308"/>
      <c r="E61" s="305"/>
      <c r="F61" s="128" t="s">
        <v>1875</v>
      </c>
      <c r="G61" s="128"/>
      <c r="H61" s="309"/>
      <c r="I61" s="317"/>
      <c r="J61" s="97">
        <f t="shared" si="0"/>
      </c>
      <c r="K61" s="67"/>
      <c r="L61" s="73"/>
    </row>
    <row r="62" spans="1:12" ht="12.75">
      <c r="A62" s="313"/>
      <c r="B62" s="307" t="s">
        <v>1874</v>
      </c>
      <c r="C62" s="126" t="s">
        <v>1168</v>
      </c>
      <c r="D62" s="310" t="s">
        <v>1169</v>
      </c>
      <c r="E62" s="311"/>
      <c r="F62" s="134" t="s">
        <v>1876</v>
      </c>
      <c r="G62" s="134"/>
      <c r="H62" s="312"/>
      <c r="I62" s="317"/>
      <c r="J62" s="97">
        <f t="shared" si="0"/>
      </c>
      <c r="K62" s="67"/>
      <c r="L62" s="73"/>
    </row>
    <row r="63" spans="1:12" ht="36" customHeight="1">
      <c r="A63" s="313">
        <v>331</v>
      </c>
      <c r="B63" s="307" t="s">
        <v>1874</v>
      </c>
      <c r="C63" s="126" t="s">
        <v>1168</v>
      </c>
      <c r="D63" s="310" t="s">
        <v>1262</v>
      </c>
      <c r="E63" s="311" t="s">
        <v>1116</v>
      </c>
      <c r="F63" s="134" t="s">
        <v>1877</v>
      </c>
      <c r="G63" s="134" t="s">
        <v>1275</v>
      </c>
      <c r="H63" s="312">
        <v>150</v>
      </c>
      <c r="I63" s="317">
        <v>18.41</v>
      </c>
      <c r="J63" s="97">
        <f t="shared" si="0"/>
        <v>2761.5</v>
      </c>
      <c r="K63" s="67"/>
      <c r="L63" s="73"/>
    </row>
    <row r="64" spans="1:12" ht="36" customHeight="1">
      <c r="A64" s="313">
        <v>332</v>
      </c>
      <c r="B64" s="307" t="s">
        <v>1874</v>
      </c>
      <c r="C64" s="126" t="s">
        <v>1168</v>
      </c>
      <c r="D64" s="310" t="s">
        <v>1195</v>
      </c>
      <c r="E64" s="311" t="s">
        <v>1116</v>
      </c>
      <c r="F64" s="134" t="s">
        <v>1878</v>
      </c>
      <c r="G64" s="134" t="s">
        <v>1275</v>
      </c>
      <c r="H64" s="312">
        <v>1950</v>
      </c>
      <c r="I64" s="317">
        <v>0.49</v>
      </c>
      <c r="J64" s="97">
        <f t="shared" si="0"/>
        <v>955.5</v>
      </c>
      <c r="K64" s="67"/>
      <c r="L64" s="73"/>
    </row>
    <row r="65" spans="1:12" ht="12.75">
      <c r="A65" s="313"/>
      <c r="B65" s="307" t="s">
        <v>1879</v>
      </c>
      <c r="C65" s="126"/>
      <c r="D65" s="308"/>
      <c r="E65" s="305"/>
      <c r="F65" s="128" t="s">
        <v>1880</v>
      </c>
      <c r="G65" s="128"/>
      <c r="H65" s="309"/>
      <c r="I65" s="317"/>
      <c r="J65" s="97">
        <f t="shared" si="0"/>
      </c>
      <c r="K65" s="67"/>
      <c r="L65" s="73"/>
    </row>
    <row r="66" spans="1:12" ht="12.75">
      <c r="A66" s="134"/>
      <c r="B66" s="307" t="s">
        <v>1879</v>
      </c>
      <c r="C66" s="126" t="s">
        <v>1168</v>
      </c>
      <c r="D66" s="310" t="s">
        <v>1169</v>
      </c>
      <c r="E66" s="311"/>
      <c r="F66" s="134" t="s">
        <v>1881</v>
      </c>
      <c r="G66" s="134"/>
      <c r="H66" s="312"/>
      <c r="I66" s="317"/>
      <c r="J66" s="97">
        <f t="shared" si="0"/>
      </c>
      <c r="K66" s="67"/>
      <c r="L66" s="73"/>
    </row>
    <row r="67" spans="1:12" ht="36" customHeight="1">
      <c r="A67" s="134">
        <v>333</v>
      </c>
      <c r="B67" s="307" t="s">
        <v>1879</v>
      </c>
      <c r="C67" s="126" t="s">
        <v>1168</v>
      </c>
      <c r="D67" s="310" t="s">
        <v>1262</v>
      </c>
      <c r="E67" s="311" t="s">
        <v>1116</v>
      </c>
      <c r="F67" s="134" t="s">
        <v>1846</v>
      </c>
      <c r="G67" s="134" t="s">
        <v>1231</v>
      </c>
      <c r="H67" s="312">
        <v>100</v>
      </c>
      <c r="I67" s="317">
        <v>12</v>
      </c>
      <c r="J67" s="97">
        <f t="shared" si="0"/>
        <v>1200</v>
      </c>
      <c r="K67" s="67"/>
      <c r="L67" s="73"/>
    </row>
    <row r="68" spans="1:12" ht="36" customHeight="1">
      <c r="A68" s="313">
        <v>334</v>
      </c>
      <c r="B68" s="307" t="s">
        <v>1879</v>
      </c>
      <c r="C68" s="126" t="s">
        <v>1168</v>
      </c>
      <c r="D68" s="310" t="s">
        <v>1195</v>
      </c>
      <c r="E68" s="311" t="s">
        <v>1116</v>
      </c>
      <c r="F68" s="134" t="s">
        <v>1878</v>
      </c>
      <c r="G68" s="134" t="s">
        <v>1231</v>
      </c>
      <c r="H68" s="312">
        <v>600</v>
      </c>
      <c r="I68" s="317">
        <v>1</v>
      </c>
      <c r="J68" s="97">
        <f t="shared" si="0"/>
        <v>600</v>
      </c>
      <c r="K68" s="67"/>
      <c r="L68" s="73"/>
    </row>
    <row r="69" spans="1:12" ht="12.75">
      <c r="A69" s="128"/>
      <c r="B69" s="307" t="s">
        <v>1882</v>
      </c>
      <c r="C69" s="126"/>
      <c r="D69" s="308"/>
      <c r="E69" s="305"/>
      <c r="F69" s="128" t="s">
        <v>1883</v>
      </c>
      <c r="G69" s="128"/>
      <c r="H69" s="309"/>
      <c r="I69" s="317"/>
      <c r="J69" s="97">
        <f t="shared" si="0"/>
      </c>
      <c r="K69" s="67"/>
      <c r="L69" s="73"/>
    </row>
    <row r="70" spans="1:12" ht="12.75">
      <c r="A70" s="134"/>
      <c r="B70" s="307" t="s">
        <v>1882</v>
      </c>
      <c r="C70" s="126" t="s">
        <v>1168</v>
      </c>
      <c r="D70" s="310" t="s">
        <v>1169</v>
      </c>
      <c r="E70" s="311"/>
      <c r="F70" s="134" t="s">
        <v>1884</v>
      </c>
      <c r="G70" s="134"/>
      <c r="H70" s="312"/>
      <c r="I70" s="317"/>
      <c r="J70" s="97">
        <f t="shared" si="0"/>
      </c>
      <c r="K70" s="67"/>
      <c r="L70" s="73"/>
    </row>
    <row r="71" spans="1:12" ht="36" customHeight="1">
      <c r="A71" s="134">
        <v>335</v>
      </c>
      <c r="B71" s="307" t="s">
        <v>1882</v>
      </c>
      <c r="C71" s="126" t="s">
        <v>1168</v>
      </c>
      <c r="D71" s="310" t="s">
        <v>1262</v>
      </c>
      <c r="E71" s="311" t="s">
        <v>1116</v>
      </c>
      <c r="F71" s="134" t="s">
        <v>1885</v>
      </c>
      <c r="G71" s="134" t="s">
        <v>1231</v>
      </c>
      <c r="H71" s="312">
        <v>3978.8</v>
      </c>
      <c r="I71" s="317">
        <v>7</v>
      </c>
      <c r="J71" s="97">
        <f t="shared" si="0"/>
        <v>27851.600000000002</v>
      </c>
      <c r="K71" s="67"/>
      <c r="L71" s="73"/>
    </row>
    <row r="72" spans="1:12" ht="36" customHeight="1">
      <c r="A72" s="134">
        <v>336</v>
      </c>
      <c r="B72" s="307" t="s">
        <v>1882</v>
      </c>
      <c r="C72" s="126" t="s">
        <v>1168</v>
      </c>
      <c r="D72" s="310" t="s">
        <v>1195</v>
      </c>
      <c r="E72" s="311" t="s">
        <v>1116</v>
      </c>
      <c r="F72" s="134" t="s">
        <v>1847</v>
      </c>
      <c r="G72" s="134" t="s">
        <v>1231</v>
      </c>
      <c r="H72" s="312">
        <v>8433.2</v>
      </c>
      <c r="I72" s="317">
        <v>1.5</v>
      </c>
      <c r="J72" s="97">
        <f t="shared" si="0"/>
        <v>12649.800000000001</v>
      </c>
      <c r="K72" s="67"/>
      <c r="L72" s="73"/>
    </row>
    <row r="73" spans="1:12" ht="12.75">
      <c r="A73" s="134"/>
      <c r="B73" s="307" t="s">
        <v>1882</v>
      </c>
      <c r="C73" s="126" t="s">
        <v>1168</v>
      </c>
      <c r="D73" s="310" t="s">
        <v>1172</v>
      </c>
      <c r="E73" s="311"/>
      <c r="F73" s="134" t="s">
        <v>1886</v>
      </c>
      <c r="G73" s="134"/>
      <c r="H73" s="312"/>
      <c r="I73" s="317"/>
      <c r="J73" s="97">
        <f t="shared" si="0"/>
      </c>
      <c r="K73" s="67"/>
      <c r="L73" s="73"/>
    </row>
    <row r="74" spans="1:12" ht="36" customHeight="1">
      <c r="A74" s="134">
        <v>337</v>
      </c>
      <c r="B74" s="307" t="s">
        <v>1882</v>
      </c>
      <c r="C74" s="126" t="s">
        <v>1168</v>
      </c>
      <c r="D74" s="310" t="s">
        <v>1198</v>
      </c>
      <c r="E74" s="311" t="s">
        <v>1116</v>
      </c>
      <c r="F74" s="134" t="s">
        <v>1887</v>
      </c>
      <c r="G74" s="134" t="s">
        <v>1231</v>
      </c>
      <c r="H74" s="312">
        <v>2923.2</v>
      </c>
      <c r="I74" s="317">
        <v>1.5</v>
      </c>
      <c r="J74" s="97">
        <f t="shared" si="0"/>
        <v>4384.799999999999</v>
      </c>
      <c r="K74" s="67"/>
      <c r="L74" s="73"/>
    </row>
    <row r="75" spans="1:12" ht="12.75">
      <c r="A75" s="134">
        <v>338</v>
      </c>
      <c r="B75" s="307" t="s">
        <v>1882</v>
      </c>
      <c r="C75" s="126" t="s">
        <v>1168</v>
      </c>
      <c r="D75" s="310" t="s">
        <v>1174</v>
      </c>
      <c r="E75" s="311" t="s">
        <v>1116</v>
      </c>
      <c r="F75" s="134" t="s">
        <v>1888</v>
      </c>
      <c r="G75" s="134" t="s">
        <v>1312</v>
      </c>
      <c r="H75" s="312">
        <v>1</v>
      </c>
      <c r="I75" s="317">
        <v>2000</v>
      </c>
      <c r="J75" s="97">
        <f t="shared" si="0"/>
        <v>2000</v>
      </c>
      <c r="K75" s="67"/>
      <c r="L75" s="73"/>
    </row>
    <row r="76" spans="1:12" ht="12.75">
      <c r="A76" s="128"/>
      <c r="B76" s="307" t="s">
        <v>1889</v>
      </c>
      <c r="C76" s="126"/>
      <c r="D76" s="308"/>
      <c r="E76" s="305"/>
      <c r="F76" s="128" t="s">
        <v>1890</v>
      </c>
      <c r="G76" s="128"/>
      <c r="H76" s="309"/>
      <c r="I76" s="317"/>
      <c r="J76" s="97">
        <f t="shared" si="0"/>
      </c>
      <c r="K76" s="67"/>
      <c r="L76" s="73"/>
    </row>
    <row r="77" spans="1:12" ht="22.5">
      <c r="A77" s="134"/>
      <c r="B77" s="307" t="s">
        <v>1889</v>
      </c>
      <c r="C77" s="126" t="s">
        <v>1168</v>
      </c>
      <c r="D77" s="310" t="s">
        <v>1169</v>
      </c>
      <c r="E77" s="311"/>
      <c r="F77" s="134" t="s">
        <v>1891</v>
      </c>
      <c r="G77" s="134"/>
      <c r="H77" s="312"/>
      <c r="I77" s="317"/>
      <c r="J77" s="97">
        <f t="shared" si="0"/>
      </c>
      <c r="K77" s="67"/>
      <c r="L77" s="73"/>
    </row>
    <row r="78" spans="1:12" ht="36" customHeight="1">
      <c r="A78" s="134">
        <v>339</v>
      </c>
      <c r="B78" s="307" t="s">
        <v>1889</v>
      </c>
      <c r="C78" s="126" t="s">
        <v>1168</v>
      </c>
      <c r="D78" s="310" t="s">
        <v>1262</v>
      </c>
      <c r="E78" s="311" t="s">
        <v>1116</v>
      </c>
      <c r="F78" s="134" t="s">
        <v>1892</v>
      </c>
      <c r="G78" s="134" t="s">
        <v>1275</v>
      </c>
      <c r="H78" s="312">
        <v>250</v>
      </c>
      <c r="I78" s="317">
        <v>7</v>
      </c>
      <c r="J78" s="97">
        <f t="shared" si="0"/>
        <v>1750</v>
      </c>
      <c r="K78" s="67"/>
      <c r="L78" s="73"/>
    </row>
    <row r="79" spans="1:12" ht="36" customHeight="1">
      <c r="A79" s="134">
        <v>340</v>
      </c>
      <c r="B79" s="307" t="s">
        <v>1889</v>
      </c>
      <c r="C79" s="126" t="s">
        <v>1168</v>
      </c>
      <c r="D79" s="310" t="s">
        <v>1195</v>
      </c>
      <c r="E79" s="311" t="s">
        <v>1116</v>
      </c>
      <c r="F79" s="134" t="s">
        <v>1893</v>
      </c>
      <c r="G79" s="134" t="s">
        <v>1275</v>
      </c>
      <c r="H79" s="312">
        <v>8000</v>
      </c>
      <c r="I79" s="317">
        <v>0.25</v>
      </c>
      <c r="J79" s="97">
        <f t="shared" si="0"/>
        <v>2000</v>
      </c>
      <c r="K79" s="67"/>
      <c r="L79" s="73"/>
    </row>
    <row r="80" spans="1:12" ht="12.75">
      <c r="A80" s="128"/>
      <c r="B80" s="307" t="s">
        <v>1894</v>
      </c>
      <c r="C80" s="126"/>
      <c r="D80" s="308"/>
      <c r="E80" s="305"/>
      <c r="F80" s="128" t="s">
        <v>1895</v>
      </c>
      <c r="G80" s="128"/>
      <c r="H80" s="309"/>
      <c r="I80" s="317"/>
      <c r="J80" s="97">
        <f aca="true" t="shared" si="1" ref="J80:J143">+IF(AND(H80="",I80=""),"",ROUND(I80,2)*H80)</f>
      </c>
      <c r="K80" s="67"/>
      <c r="L80" s="73"/>
    </row>
    <row r="81" spans="1:12" ht="12.75">
      <c r="A81" s="134">
        <v>341</v>
      </c>
      <c r="B81" s="307" t="s">
        <v>1894</v>
      </c>
      <c r="C81" s="126" t="s">
        <v>1168</v>
      </c>
      <c r="D81" s="310" t="s">
        <v>1169</v>
      </c>
      <c r="E81" s="311" t="s">
        <v>1116</v>
      </c>
      <c r="F81" s="134" t="s">
        <v>1896</v>
      </c>
      <c r="G81" s="134" t="s">
        <v>1312</v>
      </c>
      <c r="H81" s="312">
        <v>1</v>
      </c>
      <c r="I81" s="317">
        <v>2000</v>
      </c>
      <c r="J81" s="97">
        <f t="shared" si="1"/>
        <v>2000</v>
      </c>
      <c r="K81" s="67"/>
      <c r="L81" s="73"/>
    </row>
    <row r="82" spans="1:12" ht="12.75">
      <c r="A82" s="128"/>
      <c r="B82" s="307" t="s">
        <v>1897</v>
      </c>
      <c r="C82" s="126"/>
      <c r="D82" s="308"/>
      <c r="E82" s="305"/>
      <c r="F82" s="128" t="s">
        <v>1898</v>
      </c>
      <c r="G82" s="128"/>
      <c r="H82" s="309"/>
      <c r="I82" s="317"/>
      <c r="J82" s="97">
        <f t="shared" si="1"/>
      </c>
      <c r="K82" s="67"/>
      <c r="L82" s="73"/>
    </row>
    <row r="83" spans="1:12" ht="12.75">
      <c r="A83" s="134">
        <v>342</v>
      </c>
      <c r="B83" s="307" t="s">
        <v>1897</v>
      </c>
      <c r="C83" s="126" t="s">
        <v>1168</v>
      </c>
      <c r="D83" s="310" t="s">
        <v>1169</v>
      </c>
      <c r="E83" s="311" t="s">
        <v>1116</v>
      </c>
      <c r="F83" s="134" t="s">
        <v>1899</v>
      </c>
      <c r="G83" s="134" t="s">
        <v>1312</v>
      </c>
      <c r="H83" s="312">
        <v>1</v>
      </c>
      <c r="I83" s="317">
        <v>4054.4</v>
      </c>
      <c r="J83" s="97">
        <f t="shared" si="1"/>
        <v>4054.4</v>
      </c>
      <c r="K83" s="67"/>
      <c r="L83" s="73"/>
    </row>
    <row r="84" spans="1:12" ht="12.75">
      <c r="A84" s="128"/>
      <c r="B84" s="307" t="s">
        <v>1900</v>
      </c>
      <c r="C84" s="126"/>
      <c r="D84" s="308"/>
      <c r="E84" s="305"/>
      <c r="F84" s="128" t="s">
        <v>1901</v>
      </c>
      <c r="G84" s="128"/>
      <c r="H84" s="309"/>
      <c r="I84" s="317"/>
      <c r="J84" s="97">
        <f t="shared" si="1"/>
      </c>
      <c r="K84" s="67"/>
      <c r="L84" s="73"/>
    </row>
    <row r="85" spans="1:12" ht="12.75">
      <c r="A85" s="134">
        <v>343</v>
      </c>
      <c r="B85" s="307" t="s">
        <v>1900</v>
      </c>
      <c r="C85" s="126" t="s">
        <v>1168</v>
      </c>
      <c r="D85" s="310" t="s">
        <v>1169</v>
      </c>
      <c r="E85" s="311" t="s">
        <v>1116</v>
      </c>
      <c r="F85" s="134" t="s">
        <v>1902</v>
      </c>
      <c r="G85" s="134" t="s">
        <v>1312</v>
      </c>
      <c r="H85" s="312">
        <v>1</v>
      </c>
      <c r="I85" s="317">
        <v>2000</v>
      </c>
      <c r="J85" s="97">
        <f t="shared" si="1"/>
        <v>2000</v>
      </c>
      <c r="K85" s="67"/>
      <c r="L85" s="73"/>
    </row>
    <row r="86" spans="1:12" ht="12.75">
      <c r="A86" s="128"/>
      <c r="B86" s="307" t="s">
        <v>1903</v>
      </c>
      <c r="C86" s="126"/>
      <c r="D86" s="308"/>
      <c r="E86" s="305"/>
      <c r="F86" s="128" t="s">
        <v>1904</v>
      </c>
      <c r="G86" s="128"/>
      <c r="H86" s="309"/>
      <c r="I86" s="317"/>
      <c r="J86" s="97">
        <f t="shared" si="1"/>
      </c>
      <c r="K86" s="67"/>
      <c r="L86" s="73"/>
    </row>
    <row r="87" spans="1:12" ht="12.75">
      <c r="A87" s="134">
        <v>344</v>
      </c>
      <c r="B87" s="307" t="s">
        <v>1903</v>
      </c>
      <c r="C87" s="126" t="s">
        <v>1168</v>
      </c>
      <c r="D87" s="310" t="s">
        <v>1169</v>
      </c>
      <c r="E87" s="311" t="s">
        <v>1116</v>
      </c>
      <c r="F87" s="134" t="s">
        <v>1905</v>
      </c>
      <c r="G87" s="134" t="s">
        <v>1231</v>
      </c>
      <c r="H87" s="312">
        <v>20</v>
      </c>
      <c r="I87" s="317">
        <v>30</v>
      </c>
      <c r="J87" s="97">
        <f t="shared" si="1"/>
        <v>600</v>
      </c>
      <c r="K87" s="67"/>
      <c r="L87" s="73"/>
    </row>
    <row r="88" spans="1:12" ht="22.5">
      <c r="A88" s="128"/>
      <c r="B88" s="307" t="s">
        <v>1906</v>
      </c>
      <c r="C88" s="126"/>
      <c r="D88" s="308"/>
      <c r="E88" s="305"/>
      <c r="F88" s="128" t="s">
        <v>1907</v>
      </c>
      <c r="G88" s="128"/>
      <c r="H88" s="309"/>
      <c r="I88" s="317"/>
      <c r="J88" s="97">
        <f t="shared" si="1"/>
      </c>
      <c r="K88" s="67"/>
      <c r="L88" s="73"/>
    </row>
    <row r="89" spans="1:12" ht="22.5">
      <c r="A89" s="134">
        <v>345</v>
      </c>
      <c r="B89" s="307" t="s">
        <v>1906</v>
      </c>
      <c r="C89" s="126" t="s">
        <v>1168</v>
      </c>
      <c r="D89" s="310" t="s">
        <v>1169</v>
      </c>
      <c r="E89" s="311" t="s">
        <v>1116</v>
      </c>
      <c r="F89" s="134" t="s">
        <v>1908</v>
      </c>
      <c r="G89" s="134" t="s">
        <v>1312</v>
      </c>
      <c r="H89" s="312">
        <v>1</v>
      </c>
      <c r="I89" s="317">
        <v>3000</v>
      </c>
      <c r="J89" s="97">
        <f t="shared" si="1"/>
        <v>3000</v>
      </c>
      <c r="K89" s="67"/>
      <c r="L89" s="73"/>
    </row>
    <row r="90" spans="1:12" ht="12.75">
      <c r="A90" s="128"/>
      <c r="B90" s="307" t="s">
        <v>1909</v>
      </c>
      <c r="C90" s="126"/>
      <c r="D90" s="308"/>
      <c r="E90" s="305"/>
      <c r="F90" s="128" t="s">
        <v>1910</v>
      </c>
      <c r="G90" s="128"/>
      <c r="H90" s="309"/>
      <c r="I90" s="317"/>
      <c r="J90" s="97">
        <f t="shared" si="1"/>
      </c>
      <c r="K90" s="67"/>
      <c r="L90" s="73"/>
    </row>
    <row r="91" spans="1:12" ht="22.5">
      <c r="A91" s="128"/>
      <c r="B91" s="307" t="s">
        <v>1911</v>
      </c>
      <c r="C91" s="126"/>
      <c r="D91" s="308"/>
      <c r="E91" s="305"/>
      <c r="F91" s="128" t="s">
        <v>1907</v>
      </c>
      <c r="G91" s="128"/>
      <c r="H91" s="309"/>
      <c r="I91" s="317"/>
      <c r="J91" s="97">
        <f t="shared" si="1"/>
      </c>
      <c r="K91" s="67"/>
      <c r="L91" s="73"/>
    </row>
    <row r="92" spans="1:12" ht="12.75">
      <c r="A92" s="134">
        <v>346</v>
      </c>
      <c r="B92" s="307" t="s">
        <v>1911</v>
      </c>
      <c r="C92" s="126" t="s">
        <v>1168</v>
      </c>
      <c r="D92" s="310" t="s">
        <v>1169</v>
      </c>
      <c r="E92" s="311" t="s">
        <v>1116</v>
      </c>
      <c r="F92" s="134" t="s">
        <v>1912</v>
      </c>
      <c r="G92" s="134" t="s">
        <v>1312</v>
      </c>
      <c r="H92" s="312">
        <v>1</v>
      </c>
      <c r="I92" s="317">
        <v>2500</v>
      </c>
      <c r="J92" s="97">
        <f t="shared" si="1"/>
        <v>2500</v>
      </c>
      <c r="K92" s="67"/>
      <c r="L92" s="73"/>
    </row>
    <row r="93" spans="1:12" ht="12.75">
      <c r="A93" s="128"/>
      <c r="B93" s="307" t="s">
        <v>1913</v>
      </c>
      <c r="C93" s="126"/>
      <c r="D93" s="308"/>
      <c r="E93" s="305"/>
      <c r="F93" s="128" t="s">
        <v>1914</v>
      </c>
      <c r="G93" s="128"/>
      <c r="H93" s="309"/>
      <c r="I93" s="317"/>
      <c r="J93" s="97">
        <f t="shared" si="1"/>
      </c>
      <c r="K93" s="67"/>
      <c r="L93" s="73"/>
    </row>
    <row r="94" spans="1:12" ht="12.75">
      <c r="A94" s="134">
        <v>347</v>
      </c>
      <c r="B94" s="307" t="s">
        <v>1913</v>
      </c>
      <c r="C94" s="126" t="s">
        <v>1168</v>
      </c>
      <c r="D94" s="310" t="s">
        <v>1169</v>
      </c>
      <c r="E94" s="311"/>
      <c r="F94" s="134" t="s">
        <v>1914</v>
      </c>
      <c r="G94" s="134" t="s">
        <v>1312</v>
      </c>
      <c r="H94" s="312">
        <v>1</v>
      </c>
      <c r="I94" s="317">
        <v>2500</v>
      </c>
      <c r="J94" s="97">
        <f t="shared" si="1"/>
        <v>2500</v>
      </c>
      <c r="K94" s="67"/>
      <c r="L94" s="73"/>
    </row>
    <row r="95" spans="1:12" ht="12.75">
      <c r="A95" s="128"/>
      <c r="B95" s="307" t="s">
        <v>1915</v>
      </c>
      <c r="C95" s="126"/>
      <c r="D95" s="308"/>
      <c r="E95" s="305"/>
      <c r="F95" s="128" t="s">
        <v>1916</v>
      </c>
      <c r="G95" s="128"/>
      <c r="H95" s="309"/>
      <c r="I95" s="317"/>
      <c r="J95" s="97">
        <f t="shared" si="1"/>
      </c>
      <c r="K95" s="67"/>
      <c r="L95" s="73"/>
    </row>
    <row r="96" spans="1:12" ht="12.75">
      <c r="A96" s="134">
        <v>348</v>
      </c>
      <c r="B96" s="307" t="s">
        <v>1915</v>
      </c>
      <c r="C96" s="126" t="s">
        <v>1168</v>
      </c>
      <c r="D96" s="310" t="s">
        <v>1169</v>
      </c>
      <c r="E96" s="311"/>
      <c r="F96" s="134" t="s">
        <v>1916</v>
      </c>
      <c r="G96" s="134" t="s">
        <v>1312</v>
      </c>
      <c r="H96" s="312">
        <v>1</v>
      </c>
      <c r="I96" s="317">
        <v>3220</v>
      </c>
      <c r="J96" s="97">
        <f t="shared" si="1"/>
        <v>3220</v>
      </c>
      <c r="K96" s="67"/>
      <c r="L96" s="73"/>
    </row>
    <row r="97" spans="1:12" ht="12.75">
      <c r="A97" s="128"/>
      <c r="B97" s="307" t="s">
        <v>1917</v>
      </c>
      <c r="C97" s="126"/>
      <c r="D97" s="308"/>
      <c r="E97" s="305"/>
      <c r="F97" s="128" t="s">
        <v>1918</v>
      </c>
      <c r="G97" s="128"/>
      <c r="H97" s="309"/>
      <c r="I97" s="317"/>
      <c r="J97" s="97">
        <f t="shared" si="1"/>
      </c>
      <c r="K97" s="67"/>
      <c r="L97" s="73"/>
    </row>
    <row r="98" spans="1:12" ht="12.75">
      <c r="A98" s="134">
        <v>349</v>
      </c>
      <c r="B98" s="307" t="s">
        <v>1917</v>
      </c>
      <c r="C98" s="126" t="s">
        <v>1168</v>
      </c>
      <c r="D98" s="310" t="s">
        <v>1169</v>
      </c>
      <c r="E98" s="311"/>
      <c r="F98" s="134" t="s">
        <v>1919</v>
      </c>
      <c r="G98" s="134" t="s">
        <v>1312</v>
      </c>
      <c r="H98" s="312">
        <v>1</v>
      </c>
      <c r="I98" s="317">
        <v>5000</v>
      </c>
      <c r="J98" s="97">
        <f t="shared" si="1"/>
        <v>5000</v>
      </c>
      <c r="K98" s="67"/>
      <c r="L98" s="73"/>
    </row>
    <row r="99" spans="1:12" ht="12.75">
      <c r="A99" s="119"/>
      <c r="B99" s="119"/>
      <c r="C99" s="119"/>
      <c r="D99" s="119"/>
      <c r="E99" s="119"/>
      <c r="F99" s="134"/>
      <c r="G99" s="135"/>
      <c r="H99" s="314"/>
      <c r="I99" s="131"/>
      <c r="J99" s="97">
        <f t="shared" si="1"/>
      </c>
      <c r="K99" s="67"/>
      <c r="L99" s="73"/>
    </row>
    <row r="100" spans="1:12" ht="12.75">
      <c r="A100" s="137"/>
      <c r="B100" s="138"/>
      <c r="C100" s="138"/>
      <c r="D100" s="137"/>
      <c r="E100" s="137"/>
      <c r="F100" s="158" t="s">
        <v>1920</v>
      </c>
      <c r="G100" s="159"/>
      <c r="H100" s="177"/>
      <c r="I100" s="232"/>
      <c r="J100" s="94">
        <f>SUM(J15:J99)</f>
        <v>104188.86</v>
      </c>
      <c r="K100" s="67"/>
      <c r="L100" s="73"/>
    </row>
    <row r="101" spans="1:12" ht="12.75">
      <c r="A101" s="62">
        <f aca="true" ca="1" t="shared" si="2" ref="A101:A143">+IF(NOT(ISBLANK(INDIRECT("e"&amp;ROW()))),MAX(INDIRECT("a$14:A"&amp;ROW()-1))+1,"")</f>
      </c>
      <c r="B101" s="63"/>
      <c r="C101" s="75"/>
      <c r="D101" s="66"/>
      <c r="E101" s="66"/>
      <c r="F101" s="64"/>
      <c r="G101" s="65"/>
      <c r="H101" s="74"/>
      <c r="I101" s="74"/>
      <c r="J101" s="97">
        <f t="shared" si="1"/>
      </c>
      <c r="K101" s="67"/>
      <c r="L101" s="73"/>
    </row>
    <row r="102" spans="1:12" ht="12.75">
      <c r="A102" s="62">
        <f ca="1" t="shared" si="2"/>
      </c>
      <c r="B102" s="63"/>
      <c r="C102" s="75"/>
      <c r="D102" s="66"/>
      <c r="E102" s="66"/>
      <c r="F102" s="64"/>
      <c r="G102" s="65"/>
      <c r="H102" s="74"/>
      <c r="I102" s="74"/>
      <c r="J102" s="97">
        <f t="shared" si="1"/>
      </c>
      <c r="K102" s="67"/>
      <c r="L102" s="73"/>
    </row>
    <row r="103" spans="1:12" ht="12.75">
      <c r="A103" s="62">
        <f ca="1" t="shared" si="2"/>
      </c>
      <c r="B103" s="63"/>
      <c r="C103" s="75"/>
      <c r="D103" s="66"/>
      <c r="E103" s="66"/>
      <c r="F103" s="64"/>
      <c r="G103" s="65"/>
      <c r="H103" s="74"/>
      <c r="I103" s="74"/>
      <c r="J103" s="97">
        <f t="shared" si="1"/>
      </c>
      <c r="K103" s="67"/>
      <c r="L103" s="73"/>
    </row>
    <row r="104" spans="1:12" ht="12.75">
      <c r="A104" s="62">
        <f ca="1" t="shared" si="2"/>
      </c>
      <c r="B104" s="63"/>
      <c r="C104" s="75"/>
      <c r="D104" s="66"/>
      <c r="E104" s="66"/>
      <c r="F104" s="64"/>
      <c r="G104" s="65"/>
      <c r="H104" s="74"/>
      <c r="I104" s="74"/>
      <c r="J104" s="97">
        <f t="shared" si="1"/>
      </c>
      <c r="K104" s="67"/>
      <c r="L104" s="73"/>
    </row>
    <row r="105" spans="1:12" ht="12.75">
      <c r="A105" s="62">
        <f ca="1" t="shared" si="2"/>
      </c>
      <c r="B105" s="63"/>
      <c r="C105" s="75"/>
      <c r="D105" s="66"/>
      <c r="E105" s="66"/>
      <c r="F105" s="64"/>
      <c r="G105" s="65"/>
      <c r="H105" s="74"/>
      <c r="I105" s="74"/>
      <c r="J105" s="97">
        <f t="shared" si="1"/>
      </c>
      <c r="K105" s="67"/>
      <c r="L105" s="73"/>
    </row>
    <row r="106" spans="1:12" ht="12.75">
      <c r="A106" s="62">
        <f ca="1" t="shared" si="2"/>
      </c>
      <c r="B106" s="63"/>
      <c r="C106" s="75"/>
      <c r="D106" s="66"/>
      <c r="E106" s="66"/>
      <c r="F106" s="64"/>
      <c r="G106" s="65"/>
      <c r="H106" s="74"/>
      <c r="I106" s="74"/>
      <c r="J106" s="97">
        <f t="shared" si="1"/>
      </c>
      <c r="K106" s="67"/>
      <c r="L106" s="73"/>
    </row>
    <row r="107" spans="1:12" ht="12.75">
      <c r="A107" s="62">
        <f ca="1" t="shared" si="2"/>
      </c>
      <c r="B107" s="63"/>
      <c r="C107" s="75"/>
      <c r="D107" s="66"/>
      <c r="E107" s="66"/>
      <c r="F107" s="64"/>
      <c r="G107" s="65"/>
      <c r="H107" s="74"/>
      <c r="I107" s="74"/>
      <c r="J107" s="97">
        <f t="shared" si="1"/>
      </c>
      <c r="K107" s="67"/>
      <c r="L107" s="73"/>
    </row>
    <row r="108" spans="1:12" ht="12.75">
      <c r="A108" s="62">
        <f ca="1" t="shared" si="2"/>
      </c>
      <c r="B108" s="63"/>
      <c r="C108" s="75"/>
      <c r="D108" s="66"/>
      <c r="E108" s="66"/>
      <c r="F108" s="64"/>
      <c r="G108" s="65"/>
      <c r="H108" s="74"/>
      <c r="I108" s="74"/>
      <c r="J108" s="97">
        <f t="shared" si="1"/>
      </c>
      <c r="K108" s="67"/>
      <c r="L108" s="73"/>
    </row>
    <row r="109" spans="1:12" ht="12.75">
      <c r="A109" s="62">
        <f ca="1" t="shared" si="2"/>
      </c>
      <c r="B109" s="63"/>
      <c r="C109" s="75"/>
      <c r="D109" s="66"/>
      <c r="E109" s="66"/>
      <c r="F109" s="64"/>
      <c r="G109" s="65"/>
      <c r="H109" s="74"/>
      <c r="I109" s="74"/>
      <c r="J109" s="97">
        <f t="shared" si="1"/>
      </c>
      <c r="K109" s="67"/>
      <c r="L109" s="73"/>
    </row>
    <row r="110" spans="1:12" ht="12.75">
      <c r="A110" s="62">
        <f ca="1" t="shared" si="2"/>
      </c>
      <c r="B110" s="63"/>
      <c r="C110" s="75"/>
      <c r="D110" s="66"/>
      <c r="E110" s="66"/>
      <c r="F110" s="64"/>
      <c r="G110" s="65"/>
      <c r="H110" s="74"/>
      <c r="I110" s="74"/>
      <c r="J110" s="97">
        <f t="shared" si="1"/>
      </c>
      <c r="K110" s="67"/>
      <c r="L110" s="73"/>
    </row>
    <row r="111" spans="1:12" ht="12.75">
      <c r="A111" s="62">
        <f ca="1" t="shared" si="2"/>
      </c>
      <c r="B111" s="63"/>
      <c r="C111" s="75"/>
      <c r="D111" s="66"/>
      <c r="E111" s="66"/>
      <c r="F111" s="64"/>
      <c r="G111" s="65"/>
      <c r="H111" s="74"/>
      <c r="I111" s="74"/>
      <c r="J111" s="97">
        <f t="shared" si="1"/>
      </c>
      <c r="K111" s="67"/>
      <c r="L111" s="73"/>
    </row>
    <row r="112" spans="1:12" ht="12.75">
      <c r="A112" s="62">
        <f ca="1" t="shared" si="2"/>
      </c>
      <c r="B112" s="63"/>
      <c r="C112" s="75"/>
      <c r="D112" s="66"/>
      <c r="E112" s="66"/>
      <c r="F112" s="64"/>
      <c r="G112" s="65"/>
      <c r="H112" s="74"/>
      <c r="I112" s="74"/>
      <c r="J112" s="97">
        <f t="shared" si="1"/>
      </c>
      <c r="K112" s="67"/>
      <c r="L112" s="73"/>
    </row>
    <row r="113" spans="1:12" ht="12.75">
      <c r="A113" s="62">
        <f ca="1" t="shared" si="2"/>
      </c>
      <c r="B113" s="63"/>
      <c r="C113" s="75"/>
      <c r="D113" s="66"/>
      <c r="E113" s="66"/>
      <c r="F113" s="64"/>
      <c r="G113" s="65"/>
      <c r="H113" s="74"/>
      <c r="I113" s="74"/>
      <c r="J113" s="97">
        <f t="shared" si="1"/>
      </c>
      <c r="K113" s="67"/>
      <c r="L113" s="73"/>
    </row>
    <row r="114" spans="1:12" ht="12.75">
      <c r="A114" s="62">
        <f ca="1" t="shared" si="2"/>
      </c>
      <c r="B114" s="63"/>
      <c r="C114" s="75"/>
      <c r="D114" s="66"/>
      <c r="E114" s="66"/>
      <c r="F114" s="64"/>
      <c r="G114" s="65"/>
      <c r="H114" s="74"/>
      <c r="I114" s="74"/>
      <c r="J114" s="97">
        <f t="shared" si="1"/>
      </c>
      <c r="K114" s="67"/>
      <c r="L114" s="73"/>
    </row>
    <row r="115" spans="1:12" ht="12.75">
      <c r="A115" s="62">
        <f ca="1" t="shared" si="2"/>
      </c>
      <c r="B115" s="63"/>
      <c r="C115" s="75"/>
      <c r="D115" s="66"/>
      <c r="E115" s="66"/>
      <c r="F115" s="64"/>
      <c r="G115" s="65"/>
      <c r="H115" s="74"/>
      <c r="I115" s="74"/>
      <c r="J115" s="97">
        <f t="shared" si="1"/>
      </c>
      <c r="K115" s="67"/>
      <c r="L115" s="73"/>
    </row>
    <row r="116" spans="1:12" ht="12.75">
      <c r="A116" s="62">
        <f ca="1" t="shared" si="2"/>
      </c>
      <c r="B116" s="63"/>
      <c r="C116" s="75"/>
      <c r="D116" s="66"/>
      <c r="E116" s="66"/>
      <c r="F116" s="64"/>
      <c r="G116" s="65"/>
      <c r="H116" s="74"/>
      <c r="I116" s="74"/>
      <c r="J116" s="97">
        <f t="shared" si="1"/>
      </c>
      <c r="K116" s="67"/>
      <c r="L116" s="73"/>
    </row>
    <row r="117" spans="1:12" ht="12.75">
      <c r="A117" s="62">
        <f ca="1" t="shared" si="2"/>
      </c>
      <c r="B117" s="63"/>
      <c r="C117" s="75"/>
      <c r="D117" s="66"/>
      <c r="E117" s="66"/>
      <c r="F117" s="64"/>
      <c r="G117" s="65"/>
      <c r="H117" s="74"/>
      <c r="I117" s="74"/>
      <c r="J117" s="97">
        <f t="shared" si="1"/>
      </c>
      <c r="K117" s="67"/>
      <c r="L117" s="73"/>
    </row>
    <row r="118" spans="1:12" ht="12.75">
      <c r="A118" s="62">
        <f ca="1" t="shared" si="2"/>
      </c>
      <c r="B118" s="63"/>
      <c r="C118" s="75"/>
      <c r="D118" s="66"/>
      <c r="E118" s="66"/>
      <c r="F118" s="64"/>
      <c r="G118" s="65"/>
      <c r="H118" s="74"/>
      <c r="I118" s="74"/>
      <c r="J118" s="97">
        <f t="shared" si="1"/>
      </c>
      <c r="K118" s="67"/>
      <c r="L118" s="73"/>
    </row>
    <row r="119" spans="1:12" ht="12.75">
      <c r="A119" s="62">
        <f ca="1" t="shared" si="2"/>
      </c>
      <c r="B119" s="63"/>
      <c r="C119" s="75"/>
      <c r="D119" s="66"/>
      <c r="E119" s="66"/>
      <c r="F119" s="64"/>
      <c r="G119" s="65"/>
      <c r="H119" s="74"/>
      <c r="I119" s="74"/>
      <c r="J119" s="97">
        <f t="shared" si="1"/>
      </c>
      <c r="K119" s="67"/>
      <c r="L119" s="73"/>
    </row>
    <row r="120" spans="1:12" ht="12.75">
      <c r="A120" s="62">
        <f ca="1" t="shared" si="2"/>
      </c>
      <c r="B120" s="63"/>
      <c r="C120" s="75"/>
      <c r="D120" s="66"/>
      <c r="E120" s="66"/>
      <c r="F120" s="64"/>
      <c r="G120" s="65"/>
      <c r="H120" s="74"/>
      <c r="I120" s="74"/>
      <c r="J120" s="97">
        <f t="shared" si="1"/>
      </c>
      <c r="K120" s="67"/>
      <c r="L120" s="73"/>
    </row>
    <row r="121" spans="1:12" ht="12.75">
      <c r="A121" s="62">
        <f ca="1" t="shared" si="2"/>
      </c>
      <c r="B121" s="63"/>
      <c r="C121" s="75"/>
      <c r="D121" s="66"/>
      <c r="E121" s="66"/>
      <c r="F121" s="64"/>
      <c r="G121" s="65"/>
      <c r="H121" s="74"/>
      <c r="I121" s="74"/>
      <c r="J121" s="97">
        <f t="shared" si="1"/>
      </c>
      <c r="K121" s="67"/>
      <c r="L121" s="73"/>
    </row>
    <row r="122" spans="1:12" ht="12.75">
      <c r="A122" s="62">
        <f ca="1" t="shared" si="2"/>
      </c>
      <c r="B122" s="63"/>
      <c r="C122" s="75"/>
      <c r="D122" s="66"/>
      <c r="E122" s="66"/>
      <c r="F122" s="64"/>
      <c r="G122" s="65"/>
      <c r="H122" s="74"/>
      <c r="I122" s="74"/>
      <c r="J122" s="97">
        <f t="shared" si="1"/>
      </c>
      <c r="K122" s="67"/>
      <c r="L122" s="73"/>
    </row>
    <row r="123" spans="1:12" ht="12.75">
      <c r="A123" s="62">
        <f ca="1" t="shared" si="2"/>
      </c>
      <c r="B123" s="63"/>
      <c r="C123" s="75"/>
      <c r="D123" s="66"/>
      <c r="E123" s="66"/>
      <c r="F123" s="64"/>
      <c r="G123" s="65"/>
      <c r="H123" s="74"/>
      <c r="I123" s="74"/>
      <c r="J123" s="97">
        <f t="shared" si="1"/>
      </c>
      <c r="K123" s="67"/>
      <c r="L123" s="73"/>
    </row>
    <row r="124" spans="1:12" ht="12.75">
      <c r="A124" s="62">
        <f ca="1" t="shared" si="2"/>
      </c>
      <c r="B124" s="63"/>
      <c r="C124" s="75"/>
      <c r="D124" s="66"/>
      <c r="E124" s="66"/>
      <c r="F124" s="64"/>
      <c r="G124" s="65"/>
      <c r="H124" s="74"/>
      <c r="I124" s="74"/>
      <c r="J124" s="97">
        <f t="shared" si="1"/>
      </c>
      <c r="K124" s="67"/>
      <c r="L124" s="73"/>
    </row>
    <row r="125" spans="1:12" ht="12.75">
      <c r="A125" s="62">
        <f ca="1" t="shared" si="2"/>
      </c>
      <c r="B125" s="63"/>
      <c r="C125" s="75"/>
      <c r="D125" s="66"/>
      <c r="E125" s="66"/>
      <c r="F125" s="64"/>
      <c r="G125" s="65"/>
      <c r="H125" s="74"/>
      <c r="I125" s="74"/>
      <c r="J125" s="97">
        <f t="shared" si="1"/>
      </c>
      <c r="K125" s="67"/>
      <c r="L125" s="73"/>
    </row>
    <row r="126" spans="1:12" ht="12.75">
      <c r="A126" s="62">
        <f ca="1" t="shared" si="2"/>
      </c>
      <c r="B126" s="63"/>
      <c r="C126" s="75"/>
      <c r="D126" s="66"/>
      <c r="E126" s="66"/>
      <c r="F126" s="64"/>
      <c r="G126" s="65"/>
      <c r="H126" s="74"/>
      <c r="I126" s="74"/>
      <c r="J126" s="97">
        <f t="shared" si="1"/>
      </c>
      <c r="K126" s="67"/>
      <c r="L126" s="73"/>
    </row>
    <row r="127" spans="1:12" ht="12.75">
      <c r="A127" s="62">
        <f ca="1" t="shared" si="2"/>
      </c>
      <c r="B127" s="63"/>
      <c r="C127" s="75"/>
      <c r="D127" s="66"/>
      <c r="E127" s="66"/>
      <c r="F127" s="64"/>
      <c r="G127" s="65"/>
      <c r="H127" s="74"/>
      <c r="I127" s="74"/>
      <c r="J127" s="97">
        <f t="shared" si="1"/>
      </c>
      <c r="K127" s="67"/>
      <c r="L127" s="73"/>
    </row>
    <row r="128" spans="1:12" ht="12.75">
      <c r="A128" s="62">
        <f ca="1" t="shared" si="2"/>
      </c>
      <c r="B128" s="63"/>
      <c r="C128" s="75"/>
      <c r="D128" s="66"/>
      <c r="E128" s="66"/>
      <c r="F128" s="64"/>
      <c r="G128" s="65"/>
      <c r="H128" s="74"/>
      <c r="I128" s="74"/>
      <c r="J128" s="97">
        <f t="shared" si="1"/>
      </c>
      <c r="K128" s="67"/>
      <c r="L128" s="73"/>
    </row>
    <row r="129" spans="1:12" ht="12.75">
      <c r="A129" s="62">
        <f ca="1" t="shared" si="2"/>
      </c>
      <c r="B129" s="63"/>
      <c r="C129" s="75"/>
      <c r="D129" s="66"/>
      <c r="E129" s="66"/>
      <c r="F129" s="64"/>
      <c r="G129" s="65"/>
      <c r="H129" s="74"/>
      <c r="I129" s="74"/>
      <c r="J129" s="97">
        <f t="shared" si="1"/>
      </c>
      <c r="K129" s="67"/>
      <c r="L129" s="73"/>
    </row>
    <row r="130" spans="1:12" ht="12.75">
      <c r="A130" s="62">
        <f ca="1" t="shared" si="2"/>
      </c>
      <c r="B130" s="63"/>
      <c r="C130" s="75"/>
      <c r="D130" s="66"/>
      <c r="E130" s="66"/>
      <c r="F130" s="64"/>
      <c r="G130" s="65"/>
      <c r="H130" s="74"/>
      <c r="I130" s="74"/>
      <c r="J130" s="97">
        <f t="shared" si="1"/>
      </c>
      <c r="K130" s="67"/>
      <c r="L130" s="73"/>
    </row>
    <row r="131" spans="1:12" ht="12.75">
      <c r="A131" s="62">
        <f ca="1" t="shared" si="2"/>
      </c>
      <c r="B131" s="63"/>
      <c r="C131" s="75"/>
      <c r="D131" s="66"/>
      <c r="E131" s="66"/>
      <c r="F131" s="64"/>
      <c r="G131" s="65"/>
      <c r="H131" s="74"/>
      <c r="I131" s="74"/>
      <c r="J131" s="97">
        <f t="shared" si="1"/>
      </c>
      <c r="K131" s="67"/>
      <c r="L131" s="73"/>
    </row>
    <row r="132" spans="1:12" ht="12.75">
      <c r="A132" s="62">
        <f ca="1" t="shared" si="2"/>
      </c>
      <c r="B132" s="63"/>
      <c r="C132" s="75"/>
      <c r="D132" s="66"/>
      <c r="E132" s="66"/>
      <c r="F132" s="64"/>
      <c r="G132" s="65"/>
      <c r="H132" s="74"/>
      <c r="I132" s="74"/>
      <c r="J132" s="97">
        <f t="shared" si="1"/>
      </c>
      <c r="K132" s="67"/>
      <c r="L132" s="73"/>
    </row>
    <row r="133" spans="1:12" ht="12.75">
      <c r="A133" s="62">
        <f ca="1" t="shared" si="2"/>
      </c>
      <c r="B133" s="63"/>
      <c r="C133" s="75"/>
      <c r="D133" s="66"/>
      <c r="E133" s="66"/>
      <c r="F133" s="64"/>
      <c r="G133" s="65"/>
      <c r="H133" s="74"/>
      <c r="I133" s="74"/>
      <c r="J133" s="97">
        <f t="shared" si="1"/>
      </c>
      <c r="K133" s="67"/>
      <c r="L133" s="73"/>
    </row>
    <row r="134" spans="1:12" ht="12.75">
      <c r="A134" s="62">
        <f ca="1" t="shared" si="2"/>
      </c>
      <c r="B134" s="63"/>
      <c r="C134" s="75"/>
      <c r="D134" s="66"/>
      <c r="E134" s="66"/>
      <c r="F134" s="64"/>
      <c r="G134" s="65"/>
      <c r="H134" s="74"/>
      <c r="I134" s="74"/>
      <c r="J134" s="97">
        <f t="shared" si="1"/>
      </c>
      <c r="K134" s="67"/>
      <c r="L134" s="73"/>
    </row>
    <row r="135" spans="1:12" ht="12.75">
      <c r="A135" s="62">
        <f ca="1" t="shared" si="2"/>
      </c>
      <c r="B135" s="63"/>
      <c r="C135" s="75"/>
      <c r="D135" s="66"/>
      <c r="E135" s="66"/>
      <c r="F135" s="64"/>
      <c r="G135" s="65"/>
      <c r="H135" s="74"/>
      <c r="I135" s="74"/>
      <c r="J135" s="97">
        <f t="shared" si="1"/>
      </c>
      <c r="K135" s="67"/>
      <c r="L135" s="73"/>
    </row>
    <row r="136" spans="1:12" ht="12.75">
      <c r="A136" s="62">
        <f ca="1" t="shared" si="2"/>
      </c>
      <c r="B136" s="63"/>
      <c r="C136" s="75"/>
      <c r="D136" s="66"/>
      <c r="E136" s="66"/>
      <c r="F136" s="64"/>
      <c r="G136" s="65"/>
      <c r="H136" s="74"/>
      <c r="I136" s="74"/>
      <c r="J136" s="97">
        <f t="shared" si="1"/>
      </c>
      <c r="K136" s="67"/>
      <c r="L136" s="73"/>
    </row>
    <row r="137" spans="1:12" ht="12.75">
      <c r="A137" s="62">
        <f ca="1" t="shared" si="2"/>
      </c>
      <c r="B137" s="63"/>
      <c r="C137" s="75"/>
      <c r="D137" s="66"/>
      <c r="E137" s="66"/>
      <c r="F137" s="64"/>
      <c r="G137" s="65"/>
      <c r="H137" s="74"/>
      <c r="I137" s="74"/>
      <c r="J137" s="97">
        <f t="shared" si="1"/>
      </c>
      <c r="K137" s="67"/>
      <c r="L137" s="73"/>
    </row>
    <row r="138" spans="1:12" ht="12.75">
      <c r="A138" s="62">
        <f ca="1" t="shared" si="2"/>
      </c>
      <c r="B138" s="63"/>
      <c r="C138" s="75"/>
      <c r="D138" s="66"/>
      <c r="E138" s="66"/>
      <c r="F138" s="64"/>
      <c r="G138" s="65"/>
      <c r="H138" s="74"/>
      <c r="I138" s="74"/>
      <c r="J138" s="97">
        <f t="shared" si="1"/>
      </c>
      <c r="K138" s="67"/>
      <c r="L138" s="73"/>
    </row>
    <row r="139" spans="1:12" ht="12.75">
      <c r="A139" s="62">
        <f ca="1" t="shared" si="2"/>
      </c>
      <c r="B139" s="63"/>
      <c r="C139" s="75"/>
      <c r="D139" s="66"/>
      <c r="E139" s="66"/>
      <c r="F139" s="64"/>
      <c r="G139" s="65"/>
      <c r="H139" s="74"/>
      <c r="I139" s="74"/>
      <c r="J139" s="97">
        <f t="shared" si="1"/>
      </c>
      <c r="K139" s="67"/>
      <c r="L139" s="73"/>
    </row>
    <row r="140" spans="1:12" ht="12.75">
      <c r="A140" s="62">
        <f ca="1" t="shared" si="2"/>
      </c>
      <c r="B140" s="63"/>
      <c r="C140" s="75"/>
      <c r="D140" s="66"/>
      <c r="E140" s="66"/>
      <c r="F140" s="64"/>
      <c r="G140" s="65"/>
      <c r="H140" s="74"/>
      <c r="I140" s="74"/>
      <c r="J140" s="97">
        <f t="shared" si="1"/>
      </c>
      <c r="K140" s="67"/>
      <c r="L140" s="73"/>
    </row>
    <row r="141" spans="1:12" ht="12.75">
      <c r="A141" s="62">
        <f ca="1" t="shared" si="2"/>
      </c>
      <c r="B141" s="63"/>
      <c r="C141" s="75"/>
      <c r="D141" s="66"/>
      <c r="E141" s="66"/>
      <c r="F141" s="64"/>
      <c r="G141" s="65"/>
      <c r="H141" s="74"/>
      <c r="I141" s="74"/>
      <c r="J141" s="97">
        <f t="shared" si="1"/>
      </c>
      <c r="K141" s="67"/>
      <c r="L141" s="73"/>
    </row>
    <row r="142" spans="1:12" ht="12.75">
      <c r="A142" s="62">
        <f ca="1" t="shared" si="2"/>
      </c>
      <c r="B142" s="63"/>
      <c r="C142" s="75"/>
      <c r="D142" s="66"/>
      <c r="E142" s="66"/>
      <c r="F142" s="64"/>
      <c r="G142" s="65"/>
      <c r="H142" s="74"/>
      <c r="I142" s="74"/>
      <c r="J142" s="97">
        <f t="shared" si="1"/>
      </c>
      <c r="K142" s="67"/>
      <c r="L142" s="73"/>
    </row>
    <row r="143" spans="1:12" ht="12.75">
      <c r="A143" s="62">
        <f ca="1" t="shared" si="2"/>
      </c>
      <c r="B143" s="63"/>
      <c r="C143" s="75"/>
      <c r="D143" s="66"/>
      <c r="E143" s="66"/>
      <c r="F143" s="64"/>
      <c r="G143" s="65"/>
      <c r="H143" s="74"/>
      <c r="I143" s="74"/>
      <c r="J143" s="97">
        <f t="shared" si="1"/>
      </c>
      <c r="K143" s="67"/>
      <c r="L143" s="73"/>
    </row>
    <row r="144" spans="1:12" ht="12.75">
      <c r="A144" s="62">
        <f aca="true" ca="1" t="shared" si="3" ref="A144:A198">+IF(NOT(ISBLANK(INDIRECT("e"&amp;ROW()))),MAX(INDIRECT("a$14:A"&amp;ROW()-1))+1,"")</f>
      </c>
      <c r="B144" s="63"/>
      <c r="C144" s="75"/>
      <c r="D144" s="66"/>
      <c r="E144" s="66"/>
      <c r="F144" s="64"/>
      <c r="G144" s="65"/>
      <c r="H144" s="74"/>
      <c r="I144" s="74"/>
      <c r="J144" s="97">
        <f aca="true" t="shared" si="4" ref="J144:J198">+IF(AND(H144="",I144=""),"",ROUND(I144,2)*H144)</f>
      </c>
      <c r="K144" s="67"/>
      <c r="L144" s="73"/>
    </row>
    <row r="145" spans="1:12" ht="12.75">
      <c r="A145" s="62">
        <f ca="1" t="shared" si="3"/>
      </c>
      <c r="B145" s="63"/>
      <c r="C145" s="75"/>
      <c r="D145" s="66"/>
      <c r="E145" s="66"/>
      <c r="F145" s="64"/>
      <c r="G145" s="65"/>
      <c r="H145" s="74"/>
      <c r="I145" s="74"/>
      <c r="J145" s="97">
        <f t="shared" si="4"/>
      </c>
      <c r="K145" s="67"/>
      <c r="L145" s="73"/>
    </row>
    <row r="146" spans="1:12" ht="12.75">
      <c r="A146" s="62">
        <f ca="1" t="shared" si="3"/>
      </c>
      <c r="B146" s="63"/>
      <c r="C146" s="75"/>
      <c r="D146" s="66"/>
      <c r="E146" s="66"/>
      <c r="F146" s="64"/>
      <c r="G146" s="65"/>
      <c r="H146" s="74"/>
      <c r="I146" s="74"/>
      <c r="J146" s="97">
        <f t="shared" si="4"/>
      </c>
      <c r="K146" s="67"/>
      <c r="L146" s="73"/>
    </row>
    <row r="147" spans="1:12" ht="12.75">
      <c r="A147" s="62">
        <f ca="1" t="shared" si="3"/>
      </c>
      <c r="B147" s="63"/>
      <c r="C147" s="75"/>
      <c r="D147" s="66"/>
      <c r="E147" s="66"/>
      <c r="F147" s="64"/>
      <c r="G147" s="65"/>
      <c r="H147" s="74"/>
      <c r="I147" s="74"/>
      <c r="J147" s="97">
        <f t="shared" si="4"/>
      </c>
      <c r="K147" s="67"/>
      <c r="L147" s="73"/>
    </row>
    <row r="148" spans="1:12" ht="12.75">
      <c r="A148" s="62">
        <f ca="1" t="shared" si="3"/>
      </c>
      <c r="B148" s="63"/>
      <c r="C148" s="75"/>
      <c r="D148" s="66"/>
      <c r="E148" s="66"/>
      <c r="F148" s="64"/>
      <c r="G148" s="65"/>
      <c r="H148" s="74"/>
      <c r="I148" s="74"/>
      <c r="J148" s="97">
        <f t="shared" si="4"/>
      </c>
      <c r="K148" s="67"/>
      <c r="L148" s="73"/>
    </row>
    <row r="149" spans="1:12" ht="12.75">
      <c r="A149" s="62">
        <f ca="1" t="shared" si="3"/>
      </c>
      <c r="B149" s="63"/>
      <c r="C149" s="75"/>
      <c r="D149" s="66"/>
      <c r="E149" s="66"/>
      <c r="F149" s="64"/>
      <c r="G149" s="65"/>
      <c r="H149" s="74"/>
      <c r="I149" s="74"/>
      <c r="J149" s="97">
        <f t="shared" si="4"/>
      </c>
      <c r="K149" s="67"/>
      <c r="L149" s="73"/>
    </row>
    <row r="150" spans="1:12" ht="12.75">
      <c r="A150" s="62">
        <f ca="1" t="shared" si="3"/>
      </c>
      <c r="B150" s="63"/>
      <c r="C150" s="75"/>
      <c r="D150" s="66"/>
      <c r="E150" s="66"/>
      <c r="F150" s="64"/>
      <c r="G150" s="65"/>
      <c r="H150" s="74"/>
      <c r="I150" s="74"/>
      <c r="J150" s="97">
        <f t="shared" si="4"/>
      </c>
      <c r="K150" s="67"/>
      <c r="L150" s="73"/>
    </row>
    <row r="151" spans="1:12" ht="12.75">
      <c r="A151" s="62">
        <f ca="1" t="shared" si="3"/>
      </c>
      <c r="B151" s="63"/>
      <c r="C151" s="75"/>
      <c r="D151" s="66"/>
      <c r="E151" s="66"/>
      <c r="F151" s="64"/>
      <c r="G151" s="65"/>
      <c r="H151" s="74"/>
      <c r="I151" s="74"/>
      <c r="J151" s="97">
        <f t="shared" si="4"/>
      </c>
      <c r="K151" s="67"/>
      <c r="L151" s="73"/>
    </row>
    <row r="152" spans="1:12" ht="12.75">
      <c r="A152" s="62">
        <f ca="1" t="shared" si="3"/>
      </c>
      <c r="B152" s="63"/>
      <c r="C152" s="75"/>
      <c r="D152" s="66"/>
      <c r="E152" s="66"/>
      <c r="F152" s="64"/>
      <c r="G152" s="65"/>
      <c r="H152" s="74"/>
      <c r="I152" s="74"/>
      <c r="J152" s="97">
        <f t="shared" si="4"/>
      </c>
      <c r="K152" s="67"/>
      <c r="L152" s="73"/>
    </row>
    <row r="153" spans="1:12" ht="12.75">
      <c r="A153" s="62">
        <f ca="1" t="shared" si="3"/>
      </c>
      <c r="B153" s="63"/>
      <c r="C153" s="75"/>
      <c r="D153" s="66"/>
      <c r="E153" s="66"/>
      <c r="F153" s="64"/>
      <c r="G153" s="65"/>
      <c r="H153" s="74"/>
      <c r="I153" s="74"/>
      <c r="J153" s="97">
        <f t="shared" si="4"/>
      </c>
      <c r="K153" s="67"/>
      <c r="L153" s="73"/>
    </row>
    <row r="154" spans="1:12" ht="12.75">
      <c r="A154" s="62">
        <f ca="1" t="shared" si="3"/>
      </c>
      <c r="B154" s="63"/>
      <c r="C154" s="75"/>
      <c r="D154" s="66"/>
      <c r="E154" s="66"/>
      <c r="F154" s="64"/>
      <c r="G154" s="65"/>
      <c r="H154" s="74"/>
      <c r="I154" s="74"/>
      <c r="J154" s="97">
        <f t="shared" si="4"/>
      </c>
      <c r="K154" s="67"/>
      <c r="L154" s="73"/>
    </row>
    <row r="155" spans="1:12" ht="12.75">
      <c r="A155" s="62">
        <f ca="1" t="shared" si="3"/>
      </c>
      <c r="B155" s="63"/>
      <c r="C155" s="75"/>
      <c r="D155" s="66"/>
      <c r="E155" s="66"/>
      <c r="F155" s="64"/>
      <c r="G155" s="65"/>
      <c r="H155" s="74"/>
      <c r="I155" s="74"/>
      <c r="J155" s="97">
        <f t="shared" si="4"/>
      </c>
      <c r="K155" s="67"/>
      <c r="L155" s="73"/>
    </row>
    <row r="156" spans="1:12" ht="12.75">
      <c r="A156" s="62">
        <f ca="1" t="shared" si="3"/>
      </c>
      <c r="B156" s="63"/>
      <c r="C156" s="75"/>
      <c r="D156" s="66"/>
      <c r="E156" s="66"/>
      <c r="F156" s="64"/>
      <c r="G156" s="65"/>
      <c r="H156" s="74"/>
      <c r="I156" s="74"/>
      <c r="J156" s="97">
        <f t="shared" si="4"/>
      </c>
      <c r="K156" s="67"/>
      <c r="L156" s="73"/>
    </row>
    <row r="157" spans="1:12" ht="12.75">
      <c r="A157" s="62">
        <f ca="1" t="shared" si="3"/>
      </c>
      <c r="B157" s="63"/>
      <c r="C157" s="75"/>
      <c r="D157" s="66"/>
      <c r="E157" s="66"/>
      <c r="F157" s="64"/>
      <c r="G157" s="65"/>
      <c r="H157" s="74"/>
      <c r="I157" s="74"/>
      <c r="J157" s="97">
        <f t="shared" si="4"/>
      </c>
      <c r="K157" s="67"/>
      <c r="L157" s="73"/>
    </row>
    <row r="158" spans="1:12" ht="12.75">
      <c r="A158" s="62">
        <f ca="1" t="shared" si="3"/>
      </c>
      <c r="B158" s="63"/>
      <c r="C158" s="75"/>
      <c r="D158" s="66"/>
      <c r="E158" s="66"/>
      <c r="F158" s="64"/>
      <c r="G158" s="65"/>
      <c r="H158" s="74"/>
      <c r="I158" s="74"/>
      <c r="J158" s="97">
        <f t="shared" si="4"/>
      </c>
      <c r="K158" s="67"/>
      <c r="L158" s="73"/>
    </row>
    <row r="159" spans="1:12" ht="12.75">
      <c r="A159" s="62">
        <f ca="1" t="shared" si="3"/>
      </c>
      <c r="B159" s="63"/>
      <c r="C159" s="75"/>
      <c r="D159" s="66"/>
      <c r="E159" s="66"/>
      <c r="F159" s="64"/>
      <c r="G159" s="65"/>
      <c r="H159" s="74"/>
      <c r="I159" s="74"/>
      <c r="J159" s="97">
        <f t="shared" si="4"/>
      </c>
      <c r="K159" s="67"/>
      <c r="L159" s="73"/>
    </row>
    <row r="160" spans="1:12" ht="12.75">
      <c r="A160" s="62">
        <f ca="1" t="shared" si="3"/>
      </c>
      <c r="B160" s="63"/>
      <c r="C160" s="75"/>
      <c r="D160" s="66"/>
      <c r="E160" s="66"/>
      <c r="F160" s="64"/>
      <c r="G160" s="65"/>
      <c r="H160" s="74"/>
      <c r="I160" s="74"/>
      <c r="J160" s="97">
        <f t="shared" si="4"/>
      </c>
      <c r="K160" s="67"/>
      <c r="L160" s="73"/>
    </row>
    <row r="161" spans="1:12" ht="12.75">
      <c r="A161" s="62">
        <f ca="1" t="shared" si="3"/>
      </c>
      <c r="B161" s="63"/>
      <c r="C161" s="75"/>
      <c r="D161" s="66"/>
      <c r="E161" s="66"/>
      <c r="F161" s="64"/>
      <c r="G161" s="65"/>
      <c r="H161" s="74"/>
      <c r="I161" s="74"/>
      <c r="J161" s="97">
        <f t="shared" si="4"/>
      </c>
      <c r="K161" s="67"/>
      <c r="L161" s="73"/>
    </row>
    <row r="162" spans="1:12" ht="12.75">
      <c r="A162" s="62">
        <f ca="1" t="shared" si="3"/>
      </c>
      <c r="B162" s="63"/>
      <c r="C162" s="75"/>
      <c r="D162" s="66"/>
      <c r="E162" s="66"/>
      <c r="F162" s="64"/>
      <c r="G162" s="65"/>
      <c r="H162" s="74"/>
      <c r="I162" s="74"/>
      <c r="J162" s="97">
        <f t="shared" si="4"/>
      </c>
      <c r="K162" s="67"/>
      <c r="L162" s="73"/>
    </row>
    <row r="163" spans="1:12" ht="12.75">
      <c r="A163" s="62">
        <f ca="1" t="shared" si="3"/>
      </c>
      <c r="B163" s="63"/>
      <c r="C163" s="75"/>
      <c r="D163" s="66"/>
      <c r="E163" s="66"/>
      <c r="F163" s="64"/>
      <c r="G163" s="65"/>
      <c r="H163" s="74"/>
      <c r="I163" s="74"/>
      <c r="J163" s="97">
        <f t="shared" si="4"/>
      </c>
      <c r="K163" s="67"/>
      <c r="L163" s="73"/>
    </row>
    <row r="164" spans="1:12" ht="12.75">
      <c r="A164" s="62">
        <f ca="1" t="shared" si="3"/>
      </c>
      <c r="B164" s="63"/>
      <c r="C164" s="75"/>
      <c r="D164" s="66"/>
      <c r="E164" s="66"/>
      <c r="F164" s="64"/>
      <c r="G164" s="65"/>
      <c r="H164" s="74"/>
      <c r="I164" s="74"/>
      <c r="J164" s="97">
        <f t="shared" si="4"/>
      </c>
      <c r="K164" s="67"/>
      <c r="L164" s="73"/>
    </row>
    <row r="165" spans="1:12" ht="12.75">
      <c r="A165" s="62">
        <f ca="1" t="shared" si="3"/>
      </c>
      <c r="B165" s="63"/>
      <c r="C165" s="75"/>
      <c r="D165" s="66"/>
      <c r="E165" s="66"/>
      <c r="F165" s="64"/>
      <c r="G165" s="65"/>
      <c r="H165" s="74"/>
      <c r="I165" s="74"/>
      <c r="J165" s="97">
        <f t="shared" si="4"/>
      </c>
      <c r="K165" s="67"/>
      <c r="L165" s="73"/>
    </row>
    <row r="166" spans="1:12" ht="12.75">
      <c r="A166" s="62">
        <f ca="1" t="shared" si="3"/>
      </c>
      <c r="B166" s="63"/>
      <c r="C166" s="75"/>
      <c r="D166" s="66"/>
      <c r="E166" s="66"/>
      <c r="F166" s="64"/>
      <c r="G166" s="65"/>
      <c r="H166" s="74"/>
      <c r="I166" s="74"/>
      <c r="J166" s="97">
        <f t="shared" si="4"/>
      </c>
      <c r="K166" s="67"/>
      <c r="L166" s="73"/>
    </row>
    <row r="167" spans="1:12" ht="12.75">
      <c r="A167" s="62">
        <f ca="1" t="shared" si="3"/>
      </c>
      <c r="B167" s="63"/>
      <c r="C167" s="75"/>
      <c r="D167" s="66"/>
      <c r="E167" s="66"/>
      <c r="F167" s="64"/>
      <c r="G167" s="65"/>
      <c r="H167" s="74"/>
      <c r="I167" s="74"/>
      <c r="J167" s="97">
        <f t="shared" si="4"/>
      </c>
      <c r="K167" s="67"/>
      <c r="L167" s="73"/>
    </row>
    <row r="168" spans="1:12" ht="12.75">
      <c r="A168" s="62">
        <f ca="1" t="shared" si="3"/>
      </c>
      <c r="B168" s="63"/>
      <c r="C168" s="75"/>
      <c r="D168" s="66"/>
      <c r="E168" s="66"/>
      <c r="F168" s="64"/>
      <c r="G168" s="65"/>
      <c r="H168" s="74"/>
      <c r="I168" s="74"/>
      <c r="J168" s="97">
        <f t="shared" si="4"/>
      </c>
      <c r="K168" s="67"/>
      <c r="L168" s="73"/>
    </row>
    <row r="169" spans="1:12" ht="12.75">
      <c r="A169" s="62">
        <f ca="1" t="shared" si="3"/>
      </c>
      <c r="B169" s="63"/>
      <c r="C169" s="75"/>
      <c r="D169" s="66"/>
      <c r="E169" s="66"/>
      <c r="F169" s="64"/>
      <c r="G169" s="65"/>
      <c r="H169" s="74"/>
      <c r="I169" s="74"/>
      <c r="J169" s="97">
        <f t="shared" si="4"/>
      </c>
      <c r="K169" s="67"/>
      <c r="L169" s="73"/>
    </row>
    <row r="170" spans="1:12" ht="12.75">
      <c r="A170" s="62">
        <f ca="1" t="shared" si="3"/>
      </c>
      <c r="B170" s="63"/>
      <c r="C170" s="75"/>
      <c r="D170" s="66"/>
      <c r="E170" s="66"/>
      <c r="F170" s="64"/>
      <c r="G170" s="65"/>
      <c r="H170" s="74"/>
      <c r="I170" s="74"/>
      <c r="J170" s="97">
        <f t="shared" si="4"/>
      </c>
      <c r="K170" s="67"/>
      <c r="L170" s="73"/>
    </row>
    <row r="171" spans="1:12" ht="12.75">
      <c r="A171" s="62">
        <f ca="1" t="shared" si="3"/>
      </c>
      <c r="B171" s="63"/>
      <c r="C171" s="75"/>
      <c r="D171" s="66"/>
      <c r="E171" s="66"/>
      <c r="F171" s="64"/>
      <c r="G171" s="65"/>
      <c r="H171" s="74"/>
      <c r="I171" s="74"/>
      <c r="J171" s="97">
        <f t="shared" si="4"/>
      </c>
      <c r="K171" s="67"/>
      <c r="L171" s="73"/>
    </row>
    <row r="172" spans="1:12" ht="12.75">
      <c r="A172" s="62">
        <f ca="1" t="shared" si="3"/>
      </c>
      <c r="B172" s="63"/>
      <c r="C172" s="75"/>
      <c r="D172" s="66"/>
      <c r="E172" s="66"/>
      <c r="F172" s="64"/>
      <c r="G172" s="65"/>
      <c r="H172" s="74"/>
      <c r="I172" s="74"/>
      <c r="J172" s="97">
        <f t="shared" si="4"/>
      </c>
      <c r="K172" s="67"/>
      <c r="L172" s="73"/>
    </row>
    <row r="173" spans="1:12" ht="12.75">
      <c r="A173" s="62">
        <f ca="1" t="shared" si="3"/>
      </c>
      <c r="B173" s="63"/>
      <c r="C173" s="75"/>
      <c r="D173" s="66"/>
      <c r="E173" s="66"/>
      <c r="F173" s="64"/>
      <c r="G173" s="65"/>
      <c r="H173" s="74"/>
      <c r="I173" s="74"/>
      <c r="J173" s="97">
        <f t="shared" si="4"/>
      </c>
      <c r="K173" s="67"/>
      <c r="L173" s="73"/>
    </row>
    <row r="174" spans="1:12" ht="12.75">
      <c r="A174" s="62">
        <f ca="1" t="shared" si="3"/>
      </c>
      <c r="B174" s="63"/>
      <c r="C174" s="75"/>
      <c r="D174" s="66"/>
      <c r="E174" s="66"/>
      <c r="F174" s="64"/>
      <c r="G174" s="65"/>
      <c r="H174" s="74"/>
      <c r="I174" s="74"/>
      <c r="J174" s="97">
        <f t="shared" si="4"/>
      </c>
      <c r="K174" s="67"/>
      <c r="L174" s="73"/>
    </row>
    <row r="175" spans="1:12" ht="12.75">
      <c r="A175" s="62">
        <f ca="1" t="shared" si="3"/>
      </c>
      <c r="B175" s="63"/>
      <c r="C175" s="75"/>
      <c r="D175" s="66"/>
      <c r="E175" s="66"/>
      <c r="F175" s="64"/>
      <c r="G175" s="65"/>
      <c r="H175" s="74"/>
      <c r="I175" s="74"/>
      <c r="J175" s="97">
        <f t="shared" si="4"/>
      </c>
      <c r="K175" s="67"/>
      <c r="L175" s="73"/>
    </row>
    <row r="176" spans="1:12" ht="12.75">
      <c r="A176" s="62">
        <f ca="1" t="shared" si="3"/>
      </c>
      <c r="B176" s="63"/>
      <c r="C176" s="75"/>
      <c r="D176" s="66"/>
      <c r="E176" s="66"/>
      <c r="F176" s="64"/>
      <c r="G176" s="65"/>
      <c r="H176" s="74"/>
      <c r="I176" s="74"/>
      <c r="J176" s="97">
        <f t="shared" si="4"/>
      </c>
      <c r="K176" s="67"/>
      <c r="L176" s="73"/>
    </row>
    <row r="177" spans="1:12" ht="12.75">
      <c r="A177" s="62">
        <f ca="1" t="shared" si="3"/>
      </c>
      <c r="B177" s="63"/>
      <c r="C177" s="75"/>
      <c r="D177" s="66"/>
      <c r="E177" s="66"/>
      <c r="F177" s="64"/>
      <c r="G177" s="65"/>
      <c r="H177" s="74"/>
      <c r="I177" s="74"/>
      <c r="J177" s="97">
        <f t="shared" si="4"/>
      </c>
      <c r="K177" s="67"/>
      <c r="L177" s="73"/>
    </row>
    <row r="178" spans="1:12" ht="12.75">
      <c r="A178" s="62">
        <f ca="1" t="shared" si="3"/>
      </c>
      <c r="B178" s="63"/>
      <c r="C178" s="75"/>
      <c r="D178" s="66"/>
      <c r="E178" s="66"/>
      <c r="F178" s="64"/>
      <c r="G178" s="65"/>
      <c r="H178" s="74"/>
      <c r="I178" s="74"/>
      <c r="J178" s="97">
        <f t="shared" si="4"/>
      </c>
      <c r="K178" s="67"/>
      <c r="L178" s="73"/>
    </row>
    <row r="179" spans="1:12" ht="12.75">
      <c r="A179" s="62">
        <f ca="1" t="shared" si="3"/>
      </c>
      <c r="B179" s="63"/>
      <c r="C179" s="75"/>
      <c r="D179" s="66"/>
      <c r="E179" s="66"/>
      <c r="F179" s="64"/>
      <c r="G179" s="65"/>
      <c r="H179" s="74"/>
      <c r="I179" s="74"/>
      <c r="J179" s="97">
        <f t="shared" si="4"/>
      </c>
      <c r="K179" s="67"/>
      <c r="L179" s="73"/>
    </row>
    <row r="180" spans="1:12" ht="12.75">
      <c r="A180" s="62">
        <f ca="1" t="shared" si="3"/>
      </c>
      <c r="B180" s="63"/>
      <c r="C180" s="75"/>
      <c r="D180" s="66"/>
      <c r="E180" s="66"/>
      <c r="F180" s="64"/>
      <c r="G180" s="65"/>
      <c r="H180" s="74"/>
      <c r="I180" s="74"/>
      <c r="J180" s="97">
        <f t="shared" si="4"/>
      </c>
      <c r="K180" s="67"/>
      <c r="L180" s="73"/>
    </row>
    <row r="181" spans="1:12" ht="12.75">
      <c r="A181" s="62">
        <f ca="1" t="shared" si="3"/>
      </c>
      <c r="B181" s="63"/>
      <c r="C181" s="75"/>
      <c r="D181" s="66"/>
      <c r="E181" s="66"/>
      <c r="F181" s="64"/>
      <c r="G181" s="65"/>
      <c r="H181" s="74"/>
      <c r="I181" s="74"/>
      <c r="J181" s="97">
        <f t="shared" si="4"/>
      </c>
      <c r="K181" s="67"/>
      <c r="L181" s="73"/>
    </row>
    <row r="182" spans="1:12" ht="12.75">
      <c r="A182" s="62">
        <f ca="1" t="shared" si="3"/>
      </c>
      <c r="B182" s="63"/>
      <c r="C182" s="75"/>
      <c r="D182" s="66"/>
      <c r="E182" s="66"/>
      <c r="F182" s="64"/>
      <c r="G182" s="65"/>
      <c r="H182" s="74"/>
      <c r="I182" s="74"/>
      <c r="J182" s="97">
        <f t="shared" si="4"/>
      </c>
      <c r="K182" s="67"/>
      <c r="L182" s="73"/>
    </row>
    <row r="183" spans="1:12" ht="12.75">
      <c r="A183" s="62">
        <f ca="1" t="shared" si="3"/>
      </c>
      <c r="B183" s="63"/>
      <c r="C183" s="75"/>
      <c r="D183" s="66"/>
      <c r="E183" s="66"/>
      <c r="F183" s="64"/>
      <c r="G183" s="65"/>
      <c r="H183" s="74"/>
      <c r="I183" s="74"/>
      <c r="J183" s="97">
        <f t="shared" si="4"/>
      </c>
      <c r="K183" s="67"/>
      <c r="L183" s="73"/>
    </row>
    <row r="184" spans="1:12" ht="12.75">
      <c r="A184" s="62">
        <f ca="1" t="shared" si="3"/>
      </c>
      <c r="B184" s="63"/>
      <c r="C184" s="75"/>
      <c r="D184" s="66"/>
      <c r="E184" s="66"/>
      <c r="F184" s="64"/>
      <c r="G184" s="65"/>
      <c r="H184" s="74"/>
      <c r="I184" s="74"/>
      <c r="J184" s="97">
        <f t="shared" si="4"/>
      </c>
      <c r="K184" s="67"/>
      <c r="L184" s="73"/>
    </row>
    <row r="185" spans="1:12" ht="12.75">
      <c r="A185" s="62">
        <f ca="1" t="shared" si="3"/>
      </c>
      <c r="B185" s="63"/>
      <c r="C185" s="75"/>
      <c r="D185" s="66"/>
      <c r="E185" s="66"/>
      <c r="F185" s="64"/>
      <c r="G185" s="65"/>
      <c r="H185" s="74"/>
      <c r="I185" s="74"/>
      <c r="J185" s="97">
        <f t="shared" si="4"/>
      </c>
      <c r="K185" s="67"/>
      <c r="L185" s="73"/>
    </row>
    <row r="186" spans="1:12" ht="12.75">
      <c r="A186" s="62">
        <f ca="1" t="shared" si="3"/>
      </c>
      <c r="B186" s="63"/>
      <c r="C186" s="75"/>
      <c r="D186" s="66"/>
      <c r="E186" s="66"/>
      <c r="F186" s="64"/>
      <c r="G186" s="65"/>
      <c r="H186" s="74"/>
      <c r="I186" s="74"/>
      <c r="J186" s="97">
        <f t="shared" si="4"/>
      </c>
      <c r="K186" s="67"/>
      <c r="L186" s="73"/>
    </row>
    <row r="187" spans="1:12" ht="12.75">
      <c r="A187" s="62">
        <f ca="1" t="shared" si="3"/>
      </c>
      <c r="B187" s="63"/>
      <c r="C187" s="75"/>
      <c r="D187" s="66"/>
      <c r="E187" s="66"/>
      <c r="F187" s="64"/>
      <c r="G187" s="65"/>
      <c r="H187" s="74"/>
      <c r="I187" s="74"/>
      <c r="J187" s="97">
        <f t="shared" si="4"/>
      </c>
      <c r="K187" s="67"/>
      <c r="L187" s="73"/>
    </row>
    <row r="188" spans="1:12" ht="12.75">
      <c r="A188" s="62">
        <f ca="1" t="shared" si="3"/>
      </c>
      <c r="B188" s="63"/>
      <c r="C188" s="75"/>
      <c r="D188" s="66"/>
      <c r="E188" s="66"/>
      <c r="F188" s="64"/>
      <c r="G188" s="65"/>
      <c r="H188" s="74"/>
      <c r="I188" s="74"/>
      <c r="J188" s="97">
        <f t="shared" si="4"/>
      </c>
      <c r="K188" s="67"/>
      <c r="L188" s="73"/>
    </row>
    <row r="189" spans="1:12" ht="12.75">
      <c r="A189" s="62">
        <f ca="1" t="shared" si="3"/>
      </c>
      <c r="B189" s="63"/>
      <c r="C189" s="75"/>
      <c r="D189" s="66"/>
      <c r="E189" s="66"/>
      <c r="F189" s="64"/>
      <c r="G189" s="65"/>
      <c r="H189" s="74"/>
      <c r="I189" s="74"/>
      <c r="J189" s="97">
        <f t="shared" si="4"/>
      </c>
      <c r="K189" s="67"/>
      <c r="L189" s="73"/>
    </row>
    <row r="190" spans="1:12" ht="12.75">
      <c r="A190" s="62">
        <f ca="1" t="shared" si="3"/>
      </c>
      <c r="B190" s="63"/>
      <c r="C190" s="75"/>
      <c r="D190" s="66"/>
      <c r="E190" s="66"/>
      <c r="F190" s="64"/>
      <c r="G190" s="65"/>
      <c r="H190" s="74"/>
      <c r="I190" s="74"/>
      <c r="J190" s="97">
        <f t="shared" si="4"/>
      </c>
      <c r="K190" s="67"/>
      <c r="L190" s="73"/>
    </row>
    <row r="191" spans="1:12" ht="12.75">
      <c r="A191" s="62">
        <f ca="1" t="shared" si="3"/>
      </c>
      <c r="B191" s="63"/>
      <c r="C191" s="75"/>
      <c r="D191" s="66"/>
      <c r="E191" s="66"/>
      <c r="F191" s="64"/>
      <c r="G191" s="65"/>
      <c r="H191" s="74"/>
      <c r="I191" s="74"/>
      <c r="J191" s="97">
        <f t="shared" si="4"/>
      </c>
      <c r="K191" s="67"/>
      <c r="L191" s="73"/>
    </row>
    <row r="192" spans="1:12" ht="12.75">
      <c r="A192" s="62">
        <f ca="1" t="shared" si="3"/>
      </c>
      <c r="B192" s="63"/>
      <c r="C192" s="75"/>
      <c r="D192" s="66"/>
      <c r="E192" s="66"/>
      <c r="F192" s="64"/>
      <c r="G192" s="65"/>
      <c r="H192" s="74"/>
      <c r="I192" s="74"/>
      <c r="J192" s="97">
        <f t="shared" si="4"/>
      </c>
      <c r="K192" s="67"/>
      <c r="L192" s="73"/>
    </row>
    <row r="193" spans="1:12" ht="12.75">
      <c r="A193" s="62">
        <f ca="1" t="shared" si="3"/>
      </c>
      <c r="B193" s="63"/>
      <c r="C193" s="75"/>
      <c r="D193" s="66"/>
      <c r="E193" s="66"/>
      <c r="F193" s="64"/>
      <c r="G193" s="65"/>
      <c r="H193" s="74"/>
      <c r="I193" s="74"/>
      <c r="J193" s="97">
        <f t="shared" si="4"/>
      </c>
      <c r="K193" s="67"/>
      <c r="L193" s="73"/>
    </row>
    <row r="194" spans="1:12" ht="12.75">
      <c r="A194" s="62">
        <f ca="1" t="shared" si="3"/>
      </c>
      <c r="B194" s="63"/>
      <c r="C194" s="75"/>
      <c r="D194" s="66"/>
      <c r="E194" s="66"/>
      <c r="F194" s="64"/>
      <c r="G194" s="65"/>
      <c r="H194" s="74"/>
      <c r="I194" s="74"/>
      <c r="J194" s="97">
        <f t="shared" si="4"/>
      </c>
      <c r="K194" s="67"/>
      <c r="L194" s="73"/>
    </row>
    <row r="195" spans="1:12" ht="12.75">
      <c r="A195" s="62">
        <f ca="1" t="shared" si="3"/>
      </c>
      <c r="B195" s="63"/>
      <c r="C195" s="75"/>
      <c r="D195" s="66"/>
      <c r="E195" s="66"/>
      <c r="F195" s="64"/>
      <c r="G195" s="65"/>
      <c r="H195" s="74"/>
      <c r="I195" s="74"/>
      <c r="J195" s="97">
        <f t="shared" si="4"/>
      </c>
      <c r="K195" s="67"/>
      <c r="L195" s="73"/>
    </row>
    <row r="196" spans="1:12" ht="12.75">
      <c r="A196" s="62">
        <f ca="1" t="shared" si="3"/>
      </c>
      <c r="B196" s="63"/>
      <c r="C196" s="75"/>
      <c r="D196" s="66"/>
      <c r="E196" s="66"/>
      <c r="F196" s="64"/>
      <c r="G196" s="65"/>
      <c r="H196" s="74"/>
      <c r="I196" s="74"/>
      <c r="J196" s="97">
        <f t="shared" si="4"/>
      </c>
      <c r="K196" s="67"/>
      <c r="L196" s="73"/>
    </row>
    <row r="197" spans="1:12" ht="12.75">
      <c r="A197" s="62">
        <f ca="1" t="shared" si="3"/>
      </c>
      <c r="B197" s="63"/>
      <c r="C197" s="75"/>
      <c r="D197" s="66"/>
      <c r="E197" s="66"/>
      <c r="F197" s="64"/>
      <c r="G197" s="65"/>
      <c r="H197" s="74"/>
      <c r="I197" s="74"/>
      <c r="J197" s="97">
        <f t="shared" si="4"/>
      </c>
      <c r="K197" s="67"/>
      <c r="L197" s="73"/>
    </row>
    <row r="198" spans="1:12" ht="12.75">
      <c r="A198" s="62">
        <f ca="1" t="shared" si="3"/>
      </c>
      <c r="B198" s="63"/>
      <c r="C198" s="75"/>
      <c r="D198" s="66"/>
      <c r="E198" s="66"/>
      <c r="F198" s="64"/>
      <c r="G198" s="65"/>
      <c r="H198" s="74"/>
      <c r="I198" s="74"/>
      <c r="J198" s="97">
        <f t="shared" si="4"/>
      </c>
      <c r="K198" s="67"/>
      <c r="L198" s="73"/>
    </row>
  </sheetData>
  <sheetProtection password="CACF" sheet="1" selectLockedCells="1"/>
  <mergeCells count="2">
    <mergeCell ref="A1:K1"/>
    <mergeCell ref="F7:I7"/>
  </mergeCells>
  <conditionalFormatting sqref="K28:K32 K34:K37 K39:K43 K24:K26 K45:K198 G24:G198 B16:E198 B15:G15">
    <cfRule type="cellIs" priority="7" dxfId="0" operator="notEqual" stopIfTrue="1">
      <formula>""</formula>
    </cfRule>
  </conditionalFormatting>
  <conditionalFormatting sqref="G16:G23 F16:F198">
    <cfRule type="cellIs" priority="6" dxfId="0" operator="notEqual" stopIfTrue="1">
      <formula>""</formula>
    </cfRule>
  </conditionalFormatting>
  <conditionalFormatting sqref="K15:K23">
    <cfRule type="cellIs" priority="5" dxfId="0" operator="notEqual" stopIfTrue="1">
      <formula>""</formula>
    </cfRule>
  </conditionalFormatting>
  <conditionalFormatting sqref="J7">
    <cfRule type="cellIs" priority="82" dxfId="3" operator="equal" stopIfTrue="1">
      <formula>0</formula>
    </cfRule>
    <cfRule type="cellIs" priority="83" dxfId="2" operator="lessThan" stopIfTrue="1">
      <formula>'Oneri sicurezza'!#REF!</formula>
    </cfRule>
    <cfRule type="cellIs" priority="84" dxfId="1" operator="greaterThanOrEqual" stopIfTrue="1">
      <formula>'Oneri sicurezza'!#REF!</formula>
    </cfRule>
  </conditionalFormatting>
  <conditionalFormatting sqref="H15:I19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H15:I65536">
      <formula1>H15=ROUND(H15,2)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30" customWidth="1"/>
    <col min="2" max="2" width="23.421875" style="30" customWidth="1"/>
    <col min="3" max="5" width="11.421875" style="30" customWidth="1"/>
    <col min="6" max="6" width="45.28125" style="30" bestFit="1" customWidth="1"/>
    <col min="7" max="7" width="49.28125" style="30" bestFit="1" customWidth="1"/>
    <col min="8" max="16384" width="9.140625" style="30" customWidth="1"/>
  </cols>
  <sheetData>
    <row r="1" spans="1:2" ht="15">
      <c r="A1" s="32" t="s">
        <v>1082</v>
      </c>
      <c r="B1" s="32" t="s">
        <v>873</v>
      </c>
    </row>
    <row r="2" spans="1:2" ht="15">
      <c r="A2" s="33"/>
      <c r="B2" s="33"/>
    </row>
    <row r="3" spans="1:2" ht="12.75">
      <c r="A3" s="34" t="s">
        <v>880</v>
      </c>
      <c r="B3" s="34" t="s">
        <v>875</v>
      </c>
    </row>
    <row r="4" spans="1:2" ht="12.75">
      <c r="A4" s="35" t="s">
        <v>888</v>
      </c>
      <c r="B4" s="35" t="s">
        <v>878</v>
      </c>
    </row>
    <row r="5" spans="1:7" ht="14.25">
      <c r="A5" s="35" t="s">
        <v>885</v>
      </c>
      <c r="B5" s="35" t="s">
        <v>881</v>
      </c>
      <c r="F5" s="31" t="s">
        <v>876</v>
      </c>
      <c r="G5" s="30" t="s">
        <v>896</v>
      </c>
    </row>
    <row r="6" spans="1:7" ht="14.25">
      <c r="A6" s="35" t="s">
        <v>1083</v>
      </c>
      <c r="B6" s="35" t="s">
        <v>1084</v>
      </c>
      <c r="F6" s="31" t="s">
        <v>879</v>
      </c>
      <c r="G6" s="30" t="s">
        <v>899</v>
      </c>
    </row>
    <row r="7" spans="1:7" ht="14.25">
      <c r="A7" s="35" t="s">
        <v>929</v>
      </c>
      <c r="B7" s="35" t="s">
        <v>886</v>
      </c>
      <c r="F7" s="31" t="s">
        <v>882</v>
      </c>
      <c r="G7" s="30" t="s">
        <v>902</v>
      </c>
    </row>
    <row r="8" spans="1:7" ht="14.25">
      <c r="A8" s="35" t="s">
        <v>874</v>
      </c>
      <c r="B8" s="35" t="s">
        <v>889</v>
      </c>
      <c r="F8" s="31" t="s">
        <v>884</v>
      </c>
      <c r="G8" s="30" t="s">
        <v>905</v>
      </c>
    </row>
    <row r="9" spans="1:7" ht="14.25">
      <c r="A9" s="35" t="s">
        <v>892</v>
      </c>
      <c r="B9" s="35" t="s">
        <v>891</v>
      </c>
      <c r="F9" s="31" t="s">
        <v>887</v>
      </c>
      <c r="G9" s="30" t="s">
        <v>908</v>
      </c>
    </row>
    <row r="10" spans="1:2" ht="12.75">
      <c r="A10" s="35" t="s">
        <v>894</v>
      </c>
      <c r="B10" s="35" t="s">
        <v>893</v>
      </c>
    </row>
    <row r="11" spans="1:2" ht="12.75">
      <c r="A11" s="35" t="s">
        <v>1004</v>
      </c>
      <c r="B11" s="35" t="s">
        <v>895</v>
      </c>
    </row>
    <row r="12" spans="1:2" ht="12.75">
      <c r="A12" s="35" t="s">
        <v>900</v>
      </c>
      <c r="B12" s="35" t="s">
        <v>898</v>
      </c>
    </row>
    <row r="13" spans="1:2" ht="12.75">
      <c r="A13" s="35" t="s">
        <v>903</v>
      </c>
      <c r="B13" s="35" t="s">
        <v>901</v>
      </c>
    </row>
    <row r="14" spans="1:2" ht="12.75">
      <c r="A14" s="35" t="s">
        <v>897</v>
      </c>
      <c r="B14" s="35" t="s">
        <v>904</v>
      </c>
    </row>
    <row r="15" spans="1:2" ht="12.75">
      <c r="A15" s="35" t="s">
        <v>906</v>
      </c>
      <c r="B15" s="35" t="s">
        <v>907</v>
      </c>
    </row>
    <row r="16" spans="1:2" ht="12.75">
      <c r="A16" s="35" t="s">
        <v>945</v>
      </c>
      <c r="B16" s="35" t="s">
        <v>910</v>
      </c>
    </row>
    <row r="17" spans="1:2" ht="12.75">
      <c r="A17" s="35" t="s">
        <v>1085</v>
      </c>
      <c r="B17" s="35" t="s">
        <v>1086</v>
      </c>
    </row>
    <row r="18" spans="1:2" ht="12.75">
      <c r="A18" s="35" t="s">
        <v>921</v>
      </c>
      <c r="B18" s="35" t="s">
        <v>912</v>
      </c>
    </row>
    <row r="19" spans="1:2" ht="12.75">
      <c r="A19" s="35" t="s">
        <v>1021</v>
      </c>
      <c r="B19" s="35" t="s">
        <v>913</v>
      </c>
    </row>
    <row r="20" spans="1:2" ht="12.75">
      <c r="A20" s="35" t="s">
        <v>938</v>
      </c>
      <c r="B20" s="35" t="s">
        <v>915</v>
      </c>
    </row>
    <row r="21" spans="1:2" ht="12.75">
      <c r="A21" s="35" t="s">
        <v>940</v>
      </c>
      <c r="B21" s="35" t="s">
        <v>916</v>
      </c>
    </row>
    <row r="22" spans="1:2" ht="12.75">
      <c r="A22" s="35" t="s">
        <v>1057</v>
      </c>
      <c r="B22" s="35" t="s">
        <v>918</v>
      </c>
    </row>
    <row r="23" spans="1:2" ht="12.75">
      <c r="A23" s="35" t="s">
        <v>941</v>
      </c>
      <c r="B23" s="35" t="s">
        <v>920</v>
      </c>
    </row>
    <row r="24" spans="1:2" ht="12.75">
      <c r="A24" s="35" t="s">
        <v>943</v>
      </c>
      <c r="B24" s="35" t="s">
        <v>922</v>
      </c>
    </row>
    <row r="25" spans="1:2" ht="12.75">
      <c r="A25" s="35" t="s">
        <v>936</v>
      </c>
      <c r="B25" s="35" t="s">
        <v>924</v>
      </c>
    </row>
    <row r="26" spans="1:2" ht="12.75">
      <c r="A26" s="35" t="s">
        <v>1087</v>
      </c>
      <c r="B26" s="35" t="s">
        <v>1088</v>
      </c>
    </row>
    <row r="27" spans="1:2" ht="12.75">
      <c r="A27" s="35" t="s">
        <v>1089</v>
      </c>
      <c r="B27" s="35" t="s">
        <v>1090</v>
      </c>
    </row>
    <row r="28" spans="1:2" ht="12.75">
      <c r="A28" s="35" t="s">
        <v>1091</v>
      </c>
      <c r="B28" s="35" t="s">
        <v>927</v>
      </c>
    </row>
    <row r="29" spans="1:2" ht="12.75">
      <c r="A29" s="35" t="s">
        <v>1092</v>
      </c>
      <c r="B29" s="35" t="s">
        <v>1093</v>
      </c>
    </row>
    <row r="30" spans="1:2" ht="12.75">
      <c r="A30" s="35" t="s">
        <v>1053</v>
      </c>
      <c r="B30" s="35" t="s">
        <v>930</v>
      </c>
    </row>
    <row r="31" spans="1:2" ht="12.75">
      <c r="A31" s="35" t="s">
        <v>985</v>
      </c>
      <c r="B31" s="35" t="s">
        <v>932</v>
      </c>
    </row>
    <row r="32" spans="1:2" ht="12.75">
      <c r="A32" s="35" t="s">
        <v>995</v>
      </c>
      <c r="B32" s="35" t="s">
        <v>934</v>
      </c>
    </row>
    <row r="33" spans="1:2" ht="12.75">
      <c r="A33" s="35" t="s">
        <v>1069</v>
      </c>
      <c r="B33" s="35" t="s">
        <v>935</v>
      </c>
    </row>
    <row r="34" spans="1:2" ht="12.75">
      <c r="A34" s="35" t="s">
        <v>919</v>
      </c>
      <c r="B34" s="35" t="s">
        <v>937</v>
      </c>
    </row>
    <row r="35" spans="1:2" ht="12.75">
      <c r="A35" s="35" t="s">
        <v>1094</v>
      </c>
      <c r="B35" s="35" t="s">
        <v>939</v>
      </c>
    </row>
    <row r="36" spans="1:2" ht="12.75">
      <c r="A36" s="35" t="s">
        <v>923</v>
      </c>
      <c r="B36" s="35" t="s">
        <v>923</v>
      </c>
    </row>
    <row r="37" spans="1:2" ht="12.75">
      <c r="A37" s="35" t="s">
        <v>925</v>
      </c>
      <c r="B37" s="35" t="s">
        <v>942</v>
      </c>
    </row>
    <row r="38" spans="1:2" ht="12.75">
      <c r="A38" s="35" t="s">
        <v>926</v>
      </c>
      <c r="B38" s="35" t="s">
        <v>944</v>
      </c>
    </row>
    <row r="39" spans="1:2" ht="12.75">
      <c r="A39" s="35" t="s">
        <v>1079</v>
      </c>
      <c r="B39" s="35" t="s">
        <v>946</v>
      </c>
    </row>
    <row r="40" spans="1:2" ht="12.75">
      <c r="A40" s="35" t="s">
        <v>954</v>
      </c>
      <c r="B40" s="35" t="s">
        <v>947</v>
      </c>
    </row>
    <row r="41" spans="1:2" ht="12.75">
      <c r="A41" s="35" t="s">
        <v>883</v>
      </c>
      <c r="B41" s="35" t="s">
        <v>948</v>
      </c>
    </row>
    <row r="42" spans="1:2" ht="12.75">
      <c r="A42" s="35" t="s">
        <v>951</v>
      </c>
      <c r="B42" s="35" t="s">
        <v>950</v>
      </c>
    </row>
    <row r="43" spans="1:2" ht="12.75">
      <c r="A43" s="35" t="s">
        <v>958</v>
      </c>
      <c r="B43" s="35" t="s">
        <v>952</v>
      </c>
    </row>
    <row r="44" spans="1:2" ht="12.75">
      <c r="A44" s="35" t="s">
        <v>953</v>
      </c>
      <c r="B44" s="35" t="s">
        <v>953</v>
      </c>
    </row>
    <row r="45" spans="1:2" ht="12.75">
      <c r="A45" s="35" t="s">
        <v>949</v>
      </c>
      <c r="B45" s="35" t="s">
        <v>955</v>
      </c>
    </row>
    <row r="46" spans="1:2" ht="12.75">
      <c r="A46" s="35" t="s">
        <v>956</v>
      </c>
      <c r="B46" s="35" t="s">
        <v>957</v>
      </c>
    </row>
    <row r="47" spans="1:2" ht="12.75">
      <c r="A47" s="35" t="s">
        <v>960</v>
      </c>
      <c r="B47" s="35" t="s">
        <v>959</v>
      </c>
    </row>
    <row r="48" spans="1:2" ht="12.75">
      <c r="A48" s="35" t="s">
        <v>1095</v>
      </c>
      <c r="B48" s="35" t="s">
        <v>1096</v>
      </c>
    </row>
    <row r="49" spans="1:2" ht="12.75">
      <c r="A49" s="35" t="s">
        <v>1097</v>
      </c>
      <c r="B49" s="35" t="s">
        <v>961</v>
      </c>
    </row>
    <row r="50" spans="1:2" ht="12.75">
      <c r="A50" s="35" t="s">
        <v>914</v>
      </c>
      <c r="B50" s="35" t="s">
        <v>962</v>
      </c>
    </row>
    <row r="51" spans="1:2" ht="12.75">
      <c r="A51" s="35" t="s">
        <v>963</v>
      </c>
      <c r="B51" s="35" t="s">
        <v>964</v>
      </c>
    </row>
    <row r="52" spans="1:2" ht="12.75">
      <c r="A52" s="35" t="s">
        <v>965</v>
      </c>
      <c r="B52" s="35" t="s">
        <v>966</v>
      </c>
    </row>
    <row r="53" spans="1:2" ht="12.75">
      <c r="A53" s="35" t="s">
        <v>969</v>
      </c>
      <c r="B53" s="35" t="s">
        <v>968</v>
      </c>
    </row>
    <row r="54" spans="1:2" ht="12.75">
      <c r="A54" s="35" t="s">
        <v>967</v>
      </c>
      <c r="B54" s="35" t="s">
        <v>970</v>
      </c>
    </row>
    <row r="55" spans="1:2" ht="12.75">
      <c r="A55" s="35" t="s">
        <v>1075</v>
      </c>
      <c r="B55" s="35" t="s">
        <v>972</v>
      </c>
    </row>
    <row r="56" spans="1:2" ht="12.75">
      <c r="A56" s="35" t="s">
        <v>971</v>
      </c>
      <c r="B56" s="35" t="s">
        <v>974</v>
      </c>
    </row>
    <row r="57" spans="1:2" ht="12.75">
      <c r="A57" s="35" t="s">
        <v>973</v>
      </c>
      <c r="B57" s="35" t="s">
        <v>976</v>
      </c>
    </row>
    <row r="58" spans="1:2" ht="12.75">
      <c r="A58" s="35" t="s">
        <v>979</v>
      </c>
      <c r="B58" s="35" t="s">
        <v>978</v>
      </c>
    </row>
    <row r="59" spans="1:2" ht="12.75">
      <c r="A59" s="35" t="s">
        <v>981</v>
      </c>
      <c r="B59" s="35" t="s">
        <v>980</v>
      </c>
    </row>
    <row r="60" spans="1:2" ht="12.75">
      <c r="A60" s="35" t="s">
        <v>983</v>
      </c>
      <c r="B60" s="35" t="s">
        <v>982</v>
      </c>
    </row>
    <row r="61" spans="1:2" ht="12.75">
      <c r="A61" s="35" t="s">
        <v>1077</v>
      </c>
      <c r="B61" s="35" t="s">
        <v>984</v>
      </c>
    </row>
    <row r="62" spans="1:2" ht="12.75">
      <c r="A62" s="35" t="s">
        <v>911</v>
      </c>
      <c r="B62" s="35" t="s">
        <v>986</v>
      </c>
    </row>
    <row r="63" spans="1:2" ht="12.75">
      <c r="A63" s="35" t="s">
        <v>890</v>
      </c>
      <c r="B63" s="35" t="s">
        <v>988</v>
      </c>
    </row>
    <row r="64" spans="1:2" ht="12.75">
      <c r="A64" s="35" t="s">
        <v>1038</v>
      </c>
      <c r="B64" s="35" t="s">
        <v>990</v>
      </c>
    </row>
    <row r="65" spans="1:2" ht="12.75">
      <c r="A65" s="35" t="s">
        <v>991</v>
      </c>
      <c r="B65" s="35" t="s">
        <v>992</v>
      </c>
    </row>
    <row r="66" spans="1:2" ht="12.75">
      <c r="A66" s="35" t="s">
        <v>993</v>
      </c>
      <c r="B66" s="35" t="s">
        <v>994</v>
      </c>
    </row>
    <row r="67" spans="1:2" ht="12.75">
      <c r="A67" s="35" t="s">
        <v>996</v>
      </c>
      <c r="B67" s="35" t="s">
        <v>996</v>
      </c>
    </row>
    <row r="68" spans="1:2" ht="12.75">
      <c r="A68" s="35" t="s">
        <v>1073</v>
      </c>
      <c r="B68" s="35" t="s">
        <v>998</v>
      </c>
    </row>
    <row r="69" spans="1:2" ht="12.75">
      <c r="A69" s="35" t="s">
        <v>909</v>
      </c>
      <c r="B69" s="35" t="s">
        <v>1000</v>
      </c>
    </row>
    <row r="70" spans="1:2" ht="12.75">
      <c r="A70" s="35" t="s">
        <v>1002</v>
      </c>
      <c r="B70" s="35" t="s">
        <v>1001</v>
      </c>
    </row>
    <row r="71" spans="1:2" ht="12.75">
      <c r="A71" s="35" t="s">
        <v>1006</v>
      </c>
      <c r="B71" s="35" t="s">
        <v>1003</v>
      </c>
    </row>
    <row r="72" spans="1:2" ht="12.75">
      <c r="A72" s="35" t="s">
        <v>1008</v>
      </c>
      <c r="B72" s="35" t="s">
        <v>1005</v>
      </c>
    </row>
    <row r="73" spans="1:2" ht="12.75">
      <c r="A73" s="35" t="s">
        <v>1011</v>
      </c>
      <c r="B73" s="35" t="s">
        <v>1007</v>
      </c>
    </row>
    <row r="74" spans="1:2" ht="12.75">
      <c r="A74" s="35" t="s">
        <v>1009</v>
      </c>
      <c r="B74" s="35" t="s">
        <v>1098</v>
      </c>
    </row>
    <row r="75" spans="1:2" ht="12.75">
      <c r="A75" s="35" t="s">
        <v>1015</v>
      </c>
      <c r="B75" s="35" t="s">
        <v>1010</v>
      </c>
    </row>
    <row r="76" spans="1:2" ht="12.75">
      <c r="A76" s="35" t="s">
        <v>1013</v>
      </c>
      <c r="B76" s="35" t="s">
        <v>1012</v>
      </c>
    </row>
    <row r="77" spans="1:2" ht="12.75">
      <c r="A77" s="35" t="s">
        <v>975</v>
      </c>
      <c r="B77" s="35" t="s">
        <v>1014</v>
      </c>
    </row>
    <row r="78" spans="1:2" ht="12.75">
      <c r="A78" s="35" t="s">
        <v>1017</v>
      </c>
      <c r="B78" s="35" t="s">
        <v>1016</v>
      </c>
    </row>
    <row r="79" spans="1:2" ht="12.75">
      <c r="A79" s="35" t="s">
        <v>1028</v>
      </c>
      <c r="B79" s="35" t="s">
        <v>1099</v>
      </c>
    </row>
    <row r="80" spans="1:2" ht="12.75">
      <c r="A80" s="35" t="s">
        <v>1030</v>
      </c>
      <c r="B80" s="35" t="s">
        <v>1100</v>
      </c>
    </row>
    <row r="81" spans="1:2" ht="12.75">
      <c r="A81" s="35" t="s">
        <v>1032</v>
      </c>
      <c r="B81" s="35" t="s">
        <v>1101</v>
      </c>
    </row>
    <row r="82" spans="1:2" ht="12.75">
      <c r="A82" s="35" t="s">
        <v>1035</v>
      </c>
      <c r="B82" s="35" t="s">
        <v>1102</v>
      </c>
    </row>
    <row r="83" spans="1:2" ht="12.75">
      <c r="A83" s="35" t="s">
        <v>1034</v>
      </c>
      <c r="B83" s="35" t="s">
        <v>1103</v>
      </c>
    </row>
    <row r="84" spans="1:2" ht="12.75">
      <c r="A84" s="35" t="s">
        <v>1037</v>
      </c>
      <c r="B84" s="35" t="s">
        <v>1104</v>
      </c>
    </row>
    <row r="85" spans="1:2" ht="12.75">
      <c r="A85" s="35" t="s">
        <v>1019</v>
      </c>
      <c r="B85" s="35" t="s">
        <v>1018</v>
      </c>
    </row>
    <row r="86" spans="1:2" ht="12.75">
      <c r="A86" s="35" t="s">
        <v>931</v>
      </c>
      <c r="B86" s="35" t="s">
        <v>1020</v>
      </c>
    </row>
    <row r="87" spans="1:2" ht="12.75">
      <c r="A87" s="35" t="s">
        <v>933</v>
      </c>
      <c r="B87" s="35" t="s">
        <v>1105</v>
      </c>
    </row>
    <row r="88" spans="1:2" ht="12.75">
      <c r="A88" s="35" t="s">
        <v>1022</v>
      </c>
      <c r="B88" s="35" t="s">
        <v>1029</v>
      </c>
    </row>
    <row r="89" spans="1:2" ht="12.75">
      <c r="A89" s="35" t="s">
        <v>1023</v>
      </c>
      <c r="B89" s="35" t="s">
        <v>1031</v>
      </c>
    </row>
    <row r="90" spans="1:2" ht="12.75">
      <c r="A90" s="35" t="s">
        <v>977</v>
      </c>
      <c r="B90" s="35" t="s">
        <v>1033</v>
      </c>
    </row>
    <row r="91" spans="1:2" ht="12.75">
      <c r="A91" s="35" t="s">
        <v>1106</v>
      </c>
      <c r="B91" s="35" t="s">
        <v>1107</v>
      </c>
    </row>
    <row r="92" spans="1:2" ht="12.75">
      <c r="A92" s="35" t="s">
        <v>1108</v>
      </c>
      <c r="B92" s="35" t="s">
        <v>1109</v>
      </c>
    </row>
    <row r="93" spans="1:2" ht="12.75">
      <c r="A93" s="35" t="s">
        <v>1026</v>
      </c>
      <c r="B93" s="35" t="s">
        <v>1036</v>
      </c>
    </row>
    <row r="94" spans="1:2" ht="12.75">
      <c r="A94" s="35" t="s">
        <v>1027</v>
      </c>
      <c r="B94" s="35" t="s">
        <v>1039</v>
      </c>
    </row>
    <row r="95" spans="1:2" ht="12.75">
      <c r="A95" s="35" t="s">
        <v>1024</v>
      </c>
      <c r="B95" s="35" t="s">
        <v>1041</v>
      </c>
    </row>
    <row r="96" spans="1:2" ht="12.75">
      <c r="A96" s="35" t="s">
        <v>1025</v>
      </c>
      <c r="B96" s="35" t="s">
        <v>1043</v>
      </c>
    </row>
    <row r="97" spans="1:2" ht="12.75">
      <c r="A97" s="35" t="s">
        <v>1042</v>
      </c>
      <c r="B97" s="35" t="s">
        <v>1045</v>
      </c>
    </row>
    <row r="98" spans="1:2" ht="12.75">
      <c r="A98" s="35" t="s">
        <v>1046</v>
      </c>
      <c r="B98" s="35" t="s">
        <v>1047</v>
      </c>
    </row>
    <row r="99" spans="1:2" ht="12.75">
      <c r="A99" s="35" t="s">
        <v>1048</v>
      </c>
      <c r="B99" s="35" t="s">
        <v>1049</v>
      </c>
    </row>
    <row r="100" spans="1:2" ht="12.75">
      <c r="A100" s="35" t="s">
        <v>1110</v>
      </c>
      <c r="B100" s="35" t="s">
        <v>1111</v>
      </c>
    </row>
    <row r="101" spans="1:2" ht="12.75">
      <c r="A101" s="35" t="s">
        <v>1051</v>
      </c>
      <c r="B101" s="35" t="s">
        <v>1052</v>
      </c>
    </row>
    <row r="102" spans="1:2" ht="12.75">
      <c r="A102" s="35" t="s">
        <v>1050</v>
      </c>
      <c r="B102" s="35" t="s">
        <v>1054</v>
      </c>
    </row>
    <row r="103" spans="1:2" ht="12.75">
      <c r="A103" s="35" t="s">
        <v>1112</v>
      </c>
      <c r="B103" s="35" t="s">
        <v>1055</v>
      </c>
    </row>
    <row r="104" spans="1:2" ht="12.75">
      <c r="A104" s="35" t="s">
        <v>1056</v>
      </c>
      <c r="B104" s="35" t="s">
        <v>1113</v>
      </c>
    </row>
    <row r="105" spans="1:2" ht="12.75">
      <c r="A105" s="35" t="s">
        <v>1044</v>
      </c>
      <c r="B105" s="35" t="s">
        <v>1058</v>
      </c>
    </row>
    <row r="106" spans="1:2" ht="12.75">
      <c r="A106" s="35" t="s">
        <v>1059</v>
      </c>
      <c r="B106" s="35" t="s">
        <v>1060</v>
      </c>
    </row>
    <row r="107" spans="1:2" ht="12.75">
      <c r="A107" s="35" t="s">
        <v>997</v>
      </c>
      <c r="B107" s="35" t="s">
        <v>1061</v>
      </c>
    </row>
    <row r="108" spans="1:2" ht="12.75">
      <c r="A108" s="35" t="s">
        <v>999</v>
      </c>
      <c r="B108" s="35" t="s">
        <v>1063</v>
      </c>
    </row>
    <row r="109" spans="1:2" ht="12.75">
      <c r="A109" s="35" t="s">
        <v>989</v>
      </c>
      <c r="B109" s="35" t="s">
        <v>1065</v>
      </c>
    </row>
    <row r="110" spans="1:2" ht="12.75">
      <c r="A110" s="35" t="s">
        <v>877</v>
      </c>
      <c r="B110" s="35" t="s">
        <v>1066</v>
      </c>
    </row>
    <row r="111" spans="1:2" ht="12.75">
      <c r="A111" s="35" t="s">
        <v>928</v>
      </c>
      <c r="B111" s="35" t="s">
        <v>1068</v>
      </c>
    </row>
    <row r="112" spans="1:2" ht="12.75">
      <c r="A112" s="35" t="s">
        <v>1067</v>
      </c>
      <c r="B112" s="35" t="s">
        <v>1070</v>
      </c>
    </row>
    <row r="113" spans="1:2" ht="12.75">
      <c r="A113" s="35" t="s">
        <v>1062</v>
      </c>
      <c r="B113" s="35" t="s">
        <v>1072</v>
      </c>
    </row>
    <row r="114" spans="1:2" ht="12.75">
      <c r="A114" s="35" t="s">
        <v>917</v>
      </c>
      <c r="B114" s="35" t="s">
        <v>1074</v>
      </c>
    </row>
    <row r="115" spans="1:2" ht="12.75">
      <c r="A115" s="35" t="s">
        <v>1071</v>
      </c>
      <c r="B115" s="35" t="s">
        <v>1076</v>
      </c>
    </row>
    <row r="116" spans="1:2" ht="12.75">
      <c r="A116" s="35" t="s">
        <v>987</v>
      </c>
      <c r="B116" s="35" t="s">
        <v>1078</v>
      </c>
    </row>
    <row r="117" spans="1:2" ht="12.75">
      <c r="A117" s="35" t="s">
        <v>1064</v>
      </c>
      <c r="B117" s="35" t="s">
        <v>1080</v>
      </c>
    </row>
    <row r="118" spans="1:2" ht="12.75">
      <c r="A118" s="35" t="s">
        <v>1040</v>
      </c>
      <c r="B118" s="35" t="s">
        <v>1081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Manfred Roeggla</cp:lastModifiedBy>
  <cp:lastPrinted>2016-08-05T14:55:37Z</cp:lastPrinted>
  <dcterms:created xsi:type="dcterms:W3CDTF">2015-08-21T12:23:01Z</dcterms:created>
  <dcterms:modified xsi:type="dcterms:W3CDTF">2016-10-25T12:18:49Z</dcterms:modified>
  <cp:category/>
  <cp:version/>
  <cp:contentType/>
  <cp:contentStatus/>
</cp:coreProperties>
</file>