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629 RSN KIGA Oberrasen\Gemeinde + Ämter\Ausführungsprojekt ohne Keller NEUE ABGABE\ORIGINALE\B1 Generalunternehmer\nachgereicht\"/>
    </mc:Choice>
  </mc:AlternateContent>
  <xr:revisionPtr revIDLastSave="0" documentId="13_ncr:1_{C7500383-E042-4356-9127-3F5C6C190FD8}" xr6:coauthVersionLast="40" xr6:coauthVersionMax="40" xr10:uidLastSave="{00000000-0000-0000-0000-000000000000}"/>
  <bookViews>
    <workbookView xWindow="28680" yWindow="-120" windowWidth="29040" windowHeight="16440" xr2:uid="{BB72BB5A-E489-43FB-95B1-D5B147EC90AD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3" i="1" l="1"/>
  <c r="G971" i="1"/>
  <c r="G955" i="1"/>
  <c r="G958" i="1" l="1"/>
  <c r="G959" i="1" s="1"/>
  <c r="G962" i="1" s="1"/>
  <c r="G951" i="1"/>
  <c r="G952" i="1" s="1"/>
  <c r="G953" i="1" s="1"/>
  <c r="G954" i="1" s="1"/>
  <c r="G943" i="1"/>
  <c r="G944" i="1" s="1"/>
  <c r="G945" i="1" s="1"/>
  <c r="G946" i="1" s="1"/>
  <c r="G935" i="1"/>
  <c r="G936" i="1" s="1"/>
  <c r="G937" i="1" s="1"/>
  <c r="G930" i="1"/>
  <c r="G929" i="1"/>
  <c r="G928" i="1"/>
  <c r="G927" i="1"/>
  <c r="G926" i="1"/>
  <c r="G925" i="1"/>
  <c r="G920" i="1"/>
  <c r="G919" i="1"/>
  <c r="G918" i="1"/>
  <c r="G917" i="1"/>
  <c r="G916" i="1"/>
  <c r="G915" i="1"/>
  <c r="G914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0" i="1"/>
  <c r="G889" i="1"/>
  <c r="G888" i="1"/>
  <c r="G887" i="1"/>
  <c r="G891" i="1" s="1"/>
  <c r="G886" i="1"/>
  <c r="G883" i="1"/>
  <c r="G882" i="1"/>
  <c r="G881" i="1"/>
  <c r="G880" i="1"/>
  <c r="G879" i="1"/>
  <c r="G878" i="1"/>
  <c r="G877" i="1"/>
  <c r="G876" i="1"/>
  <c r="G875" i="1"/>
  <c r="G874" i="1"/>
  <c r="G873" i="1"/>
  <c r="G868" i="1"/>
  <c r="G869" i="1" s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3" i="1"/>
  <c r="G832" i="1"/>
  <c r="G829" i="1"/>
  <c r="G828" i="1"/>
  <c r="G826" i="1"/>
  <c r="G825" i="1"/>
  <c r="G823" i="1"/>
  <c r="G822" i="1"/>
  <c r="G821" i="1"/>
  <c r="G820" i="1"/>
  <c r="G818" i="1"/>
  <c r="G817" i="1"/>
  <c r="G816" i="1"/>
  <c r="G813" i="1"/>
  <c r="G812" i="1"/>
  <c r="G809" i="1"/>
  <c r="G808" i="1"/>
  <c r="G810" i="1" s="1"/>
  <c r="G799" i="1"/>
  <c r="G800" i="1" s="1"/>
  <c r="G798" i="1"/>
  <c r="G795" i="1"/>
  <c r="G794" i="1"/>
  <c r="G791" i="1"/>
  <c r="G790" i="1"/>
  <c r="G789" i="1"/>
  <c r="G788" i="1"/>
  <c r="G787" i="1"/>
  <c r="G786" i="1"/>
  <c r="G782" i="1"/>
  <c r="G781" i="1"/>
  <c r="G783" i="1" s="1"/>
  <c r="G777" i="1"/>
  <c r="G776" i="1"/>
  <c r="G772" i="1"/>
  <c r="G771" i="1"/>
  <c r="G768" i="1"/>
  <c r="G767" i="1"/>
  <c r="G765" i="1"/>
  <c r="G761" i="1"/>
  <c r="G760" i="1"/>
  <c r="G757" i="1"/>
  <c r="G756" i="1"/>
  <c r="G755" i="1"/>
  <c r="G753" i="1"/>
  <c r="G752" i="1"/>
  <c r="G751" i="1"/>
  <c r="G750" i="1"/>
  <c r="G748" i="1"/>
  <c r="G746" i="1"/>
  <c r="G743" i="1"/>
  <c r="G744" i="1" s="1"/>
  <c r="G739" i="1"/>
  <c r="G737" i="1"/>
  <c r="G740" i="1" s="1"/>
  <c r="G728" i="1"/>
  <c r="G729" i="1" s="1"/>
  <c r="G730" i="1" s="1"/>
  <c r="G724" i="1"/>
  <c r="G725" i="1" s="1"/>
  <c r="G723" i="1"/>
  <c r="G718" i="1"/>
  <c r="G719" i="1" s="1"/>
  <c r="G720" i="1" s="1"/>
  <c r="G712" i="1"/>
  <c r="G711" i="1"/>
  <c r="G710" i="1"/>
  <c r="G709" i="1"/>
  <c r="G704" i="1"/>
  <c r="G705" i="1" s="1"/>
  <c r="G706" i="1" s="1"/>
  <c r="G703" i="1"/>
  <c r="G697" i="1"/>
  <c r="G698" i="1" s="1"/>
  <c r="G699" i="1" s="1"/>
  <c r="G692" i="1"/>
  <c r="G693" i="1" s="1"/>
  <c r="G694" i="1" s="1"/>
  <c r="G691" i="1"/>
  <c r="G684" i="1"/>
  <c r="G685" i="1" s="1"/>
  <c r="G683" i="1"/>
  <c r="G677" i="1"/>
  <c r="G676" i="1"/>
  <c r="G674" i="1"/>
  <c r="G669" i="1"/>
  <c r="G670" i="1" s="1"/>
  <c r="G668" i="1"/>
  <c r="G666" i="1"/>
  <c r="G665" i="1"/>
  <c r="G656" i="1"/>
  <c r="G655" i="1"/>
  <c r="G657" i="1" s="1"/>
  <c r="G651" i="1"/>
  <c r="G649" i="1"/>
  <c r="G652" i="1" s="1"/>
  <c r="G645" i="1"/>
  <c r="G644" i="1"/>
  <c r="G643" i="1"/>
  <c r="G641" i="1"/>
  <c r="G640" i="1"/>
  <c r="G639" i="1"/>
  <c r="G637" i="1"/>
  <c r="G636" i="1"/>
  <c r="G634" i="1"/>
  <c r="G632" i="1"/>
  <c r="G630" i="1"/>
  <c r="G629" i="1"/>
  <c r="G623" i="1"/>
  <c r="G624" i="1" s="1"/>
  <c r="G619" i="1"/>
  <c r="G620" i="1" s="1"/>
  <c r="G615" i="1"/>
  <c r="G616" i="1" s="1"/>
  <c r="G610" i="1"/>
  <c r="G609" i="1"/>
  <c r="G608" i="1"/>
  <c r="G607" i="1"/>
  <c r="G605" i="1"/>
  <c r="G604" i="1"/>
  <c r="G603" i="1"/>
  <c r="G602" i="1"/>
  <c r="G611" i="1" s="1"/>
  <c r="G598" i="1"/>
  <c r="G597" i="1"/>
  <c r="G596" i="1"/>
  <c r="G592" i="1"/>
  <c r="G590" i="1"/>
  <c r="G593" i="1" s="1"/>
  <c r="G581" i="1"/>
  <c r="G580" i="1"/>
  <c r="G579" i="1"/>
  <c r="G582" i="1" s="1"/>
  <c r="G583" i="1" s="1"/>
  <c r="G575" i="1"/>
  <c r="G574" i="1"/>
  <c r="G572" i="1"/>
  <c r="G571" i="1"/>
  <c r="G566" i="1"/>
  <c r="G565" i="1"/>
  <c r="G564" i="1"/>
  <c r="G563" i="1"/>
  <c r="G562" i="1"/>
  <c r="G561" i="1"/>
  <c r="G560" i="1"/>
  <c r="G559" i="1"/>
  <c r="G556" i="1"/>
  <c r="G555" i="1"/>
  <c r="G554" i="1"/>
  <c r="G553" i="1"/>
  <c r="G552" i="1"/>
  <c r="G551" i="1"/>
  <c r="G550" i="1"/>
  <c r="G545" i="1"/>
  <c r="G546" i="1" s="1"/>
  <c r="G547" i="1" s="1"/>
  <c r="G540" i="1"/>
  <c r="G539" i="1"/>
  <c r="G538" i="1"/>
  <c r="G537" i="1"/>
  <c r="G535" i="1"/>
  <c r="G534" i="1"/>
  <c r="G533" i="1"/>
  <c r="G532" i="1"/>
  <c r="G531" i="1"/>
  <c r="G530" i="1"/>
  <c r="G528" i="1"/>
  <c r="G525" i="1"/>
  <c r="G524" i="1"/>
  <c r="G519" i="1"/>
  <c r="G520" i="1" s="1"/>
  <c r="G521" i="1" s="1"/>
  <c r="G513" i="1"/>
  <c r="G512" i="1"/>
  <c r="G511" i="1"/>
  <c r="G502" i="1"/>
  <c r="G501" i="1"/>
  <c r="G498" i="1"/>
  <c r="G499" i="1" s="1"/>
  <c r="G495" i="1"/>
  <c r="G494" i="1"/>
  <c r="G496" i="1" s="1"/>
  <c r="G490" i="1"/>
  <c r="G489" i="1"/>
  <c r="G486" i="1"/>
  <c r="G487" i="1" s="1"/>
  <c r="G484" i="1"/>
  <c r="G483" i="1"/>
  <c r="G480" i="1"/>
  <c r="G481" i="1" s="1"/>
  <c r="G476" i="1"/>
  <c r="G477" i="1" s="1"/>
  <c r="G473" i="1"/>
  <c r="G474" i="1" s="1"/>
  <c r="G468" i="1"/>
  <c r="G469" i="1" s="1"/>
  <c r="G464" i="1"/>
  <c r="G463" i="1"/>
  <c r="G462" i="1"/>
  <c r="G461" i="1"/>
  <c r="G455" i="1"/>
  <c r="G454" i="1"/>
  <c r="G453" i="1"/>
  <c r="G452" i="1"/>
  <c r="G451" i="1"/>
  <c r="G450" i="1"/>
  <c r="G449" i="1"/>
  <c r="G448" i="1"/>
  <c r="G447" i="1"/>
  <c r="G445" i="1"/>
  <c r="G443" i="1"/>
  <c r="G441" i="1"/>
  <c r="G439" i="1"/>
  <c r="G437" i="1"/>
  <c r="G435" i="1"/>
  <c r="G431" i="1"/>
  <c r="G430" i="1"/>
  <c r="G429" i="1"/>
  <c r="G427" i="1"/>
  <c r="G425" i="1"/>
  <c r="G424" i="1"/>
  <c r="G432" i="1" s="1"/>
  <c r="G420" i="1"/>
  <c r="G419" i="1"/>
  <c r="G417" i="1"/>
  <c r="G416" i="1"/>
  <c r="G421" i="1" s="1"/>
  <c r="G415" i="1"/>
  <c r="G411" i="1"/>
  <c r="G412" i="1" s="1"/>
  <c r="G408" i="1"/>
  <c r="G407" i="1"/>
  <c r="G405" i="1"/>
  <c r="G404" i="1"/>
  <c r="G400" i="1"/>
  <c r="G401" i="1" s="1"/>
  <c r="G398" i="1"/>
  <c r="G392" i="1"/>
  <c r="G393" i="1" s="1"/>
  <c r="G388" i="1"/>
  <c r="G387" i="1"/>
  <c r="G386" i="1"/>
  <c r="G382" i="1"/>
  <c r="G381" i="1"/>
  <c r="G379" i="1"/>
  <c r="G378" i="1"/>
  <c r="G376" i="1"/>
  <c r="G373" i="1"/>
  <c r="G372" i="1"/>
  <c r="G371" i="1"/>
  <c r="G374" i="1" s="1"/>
  <c r="G365" i="1"/>
  <c r="G366" i="1" s="1"/>
  <c r="G361" i="1"/>
  <c r="G360" i="1"/>
  <c r="G358" i="1"/>
  <c r="G356" i="1"/>
  <c r="G354" i="1"/>
  <c r="G353" i="1"/>
  <c r="G351" i="1"/>
  <c r="G350" i="1"/>
  <c r="G348" i="1"/>
  <c r="G342" i="1"/>
  <c r="G343" i="1" s="1"/>
  <c r="G339" i="1"/>
  <c r="G338" i="1"/>
  <c r="G337" i="1"/>
  <c r="G333" i="1"/>
  <c r="G332" i="1"/>
  <c r="G328" i="1"/>
  <c r="G329" i="1" s="1"/>
  <c r="G323" i="1"/>
  <c r="G321" i="1"/>
  <c r="G320" i="1"/>
  <c r="G324" i="1" s="1"/>
  <c r="G316" i="1"/>
  <c r="G315" i="1"/>
  <c r="G313" i="1"/>
  <c r="G317" i="1" s="1"/>
  <c r="G310" i="1"/>
  <c r="G309" i="1"/>
  <c r="G308" i="1"/>
  <c r="G307" i="1"/>
  <c r="G306" i="1"/>
  <c r="G305" i="1"/>
  <c r="G301" i="1"/>
  <c r="G300" i="1"/>
  <c r="G302" i="1" s="1"/>
  <c r="G294" i="1"/>
  <c r="G293" i="1"/>
  <c r="G292" i="1"/>
  <c r="G291" i="1"/>
  <c r="G290" i="1"/>
  <c r="G289" i="1"/>
  <c r="G288" i="1"/>
  <c r="G287" i="1"/>
  <c r="G285" i="1"/>
  <c r="G282" i="1"/>
  <c r="G283" i="1" s="1"/>
  <c r="G279" i="1"/>
  <c r="G278" i="1"/>
  <c r="G277" i="1"/>
  <c r="G276" i="1"/>
  <c r="G275" i="1"/>
  <c r="G273" i="1"/>
  <c r="G271" i="1"/>
  <c r="G269" i="1"/>
  <c r="G263" i="1"/>
  <c r="G262" i="1"/>
  <c r="G264" i="1" s="1"/>
  <c r="G258" i="1"/>
  <c r="G259" i="1" s="1"/>
  <c r="G255" i="1"/>
  <c r="G254" i="1"/>
  <c r="G252" i="1"/>
  <c r="G250" i="1"/>
  <c r="G246" i="1"/>
  <c r="G247" i="1" s="1"/>
  <c r="G240" i="1"/>
  <c r="G238" i="1"/>
  <c r="G237" i="1"/>
  <c r="G236" i="1"/>
  <c r="G234" i="1"/>
  <c r="G231" i="1"/>
  <c r="G232" i="1" s="1"/>
  <c r="G227" i="1"/>
  <c r="G226" i="1"/>
  <c r="G220" i="1"/>
  <c r="G218" i="1"/>
  <c r="G217" i="1"/>
  <c r="G215" i="1"/>
  <c r="G212" i="1"/>
  <c r="G213" i="1" s="1"/>
  <c r="G211" i="1"/>
  <c r="G208" i="1"/>
  <c r="G209" i="1" s="1"/>
  <c r="G205" i="1"/>
  <c r="G204" i="1"/>
  <c r="G202" i="1"/>
  <c r="G200" i="1"/>
  <c r="G196" i="1"/>
  <c r="G194" i="1"/>
  <c r="G197" i="1" s="1"/>
  <c r="G190" i="1"/>
  <c r="G191" i="1" s="1"/>
  <c r="G186" i="1"/>
  <c r="G187" i="1" s="1"/>
  <c r="G182" i="1"/>
  <c r="G180" i="1"/>
  <c r="G178" i="1"/>
  <c r="G176" i="1"/>
  <c r="G172" i="1"/>
  <c r="G171" i="1"/>
  <c r="G173" i="1" s="1"/>
  <c r="G167" i="1"/>
  <c r="G165" i="1"/>
  <c r="G163" i="1"/>
  <c r="G168" i="1" s="1"/>
  <c r="G157" i="1"/>
  <c r="G155" i="1"/>
  <c r="G153" i="1"/>
  <c r="G151" i="1"/>
  <c r="G149" i="1"/>
  <c r="G158" i="1" s="1"/>
  <c r="G159" i="1" s="1"/>
  <c r="G144" i="1"/>
  <c r="G143" i="1"/>
  <c r="G142" i="1"/>
  <c r="G141" i="1"/>
  <c r="G139" i="1"/>
  <c r="G137" i="1"/>
  <c r="G133" i="1"/>
  <c r="G132" i="1"/>
  <c r="G131" i="1"/>
  <c r="G134" i="1" s="1"/>
  <c r="G128" i="1"/>
  <c r="G127" i="1"/>
  <c r="G126" i="1"/>
  <c r="G122" i="1"/>
  <c r="G120" i="1"/>
  <c r="G116" i="1"/>
  <c r="G115" i="1"/>
  <c r="G114" i="1"/>
  <c r="G112" i="1"/>
  <c r="G117" i="1" s="1"/>
  <c r="G107" i="1"/>
  <c r="G105" i="1"/>
  <c r="G103" i="1"/>
  <c r="G102" i="1"/>
  <c r="G100" i="1"/>
  <c r="G99" i="1"/>
  <c r="G98" i="1"/>
  <c r="G97" i="1"/>
  <c r="G95" i="1"/>
  <c r="G94" i="1"/>
  <c r="G93" i="1"/>
  <c r="G91" i="1"/>
  <c r="G90" i="1"/>
  <c r="G89" i="1"/>
  <c r="G88" i="1"/>
  <c r="G84" i="1"/>
  <c r="G83" i="1"/>
  <c r="G81" i="1"/>
  <c r="G80" i="1"/>
  <c r="G79" i="1"/>
  <c r="G78" i="1"/>
  <c r="G77" i="1"/>
  <c r="G75" i="1"/>
  <c r="G73" i="1"/>
  <c r="G71" i="1"/>
  <c r="G70" i="1"/>
  <c r="G69" i="1"/>
  <c r="G68" i="1"/>
  <c r="G67" i="1"/>
  <c r="G66" i="1"/>
  <c r="G65" i="1"/>
  <c r="G64" i="1"/>
  <c r="G63" i="1"/>
  <c r="G59" i="1"/>
  <c r="G58" i="1"/>
  <c r="G54" i="1"/>
  <c r="G55" i="1" s="1"/>
  <c r="G45" i="1"/>
  <c r="G46" i="1" s="1"/>
  <c r="G47" i="1" s="1"/>
  <c r="G40" i="1"/>
  <c r="G41" i="1" s="1"/>
  <c r="G36" i="1"/>
  <c r="G37" i="1" s="1"/>
  <c r="G34" i="1"/>
  <c r="G33" i="1"/>
  <c r="G29" i="1"/>
  <c r="G28" i="1"/>
  <c r="G27" i="1"/>
  <c r="G23" i="1"/>
  <c r="G22" i="1"/>
  <c r="G21" i="1"/>
  <c r="G20" i="1"/>
  <c r="G19" i="1"/>
  <c r="G18" i="1"/>
  <c r="G12" i="1"/>
  <c r="G11" i="1"/>
  <c r="G10" i="1"/>
  <c r="G9" i="1"/>
  <c r="G13" i="1" l="1"/>
  <c r="G14" i="1" s="1"/>
  <c r="G85" i="1"/>
  <c r="G383" i="1"/>
  <c r="G394" i="1" s="1"/>
  <c r="G503" i="1"/>
  <c r="G678" i="1"/>
  <c r="G679" i="1" s="1"/>
  <c r="G686" i="1" s="1"/>
  <c r="G866" i="1"/>
  <c r="G870" i="1" s="1"/>
  <c r="G228" i="1"/>
  <c r="G280" i="1"/>
  <c r="G362" i="1"/>
  <c r="G367" i="1" s="1"/>
  <c r="G514" i="1"/>
  <c r="G515" i="1" s="1"/>
  <c r="G541" i="1"/>
  <c r="G542" i="1" s="1"/>
  <c r="G584" i="1" s="1"/>
  <c r="G758" i="1"/>
  <c r="G762" i="1"/>
  <c r="G801" i="1" s="1"/>
  <c r="G802" i="1" s="1"/>
  <c r="G778" i="1"/>
  <c r="G625" i="1"/>
  <c r="G108" i="1"/>
  <c r="G241" i="1"/>
  <c r="G295" i="1"/>
  <c r="G567" i="1"/>
  <c r="G769" i="1"/>
  <c r="G796" i="1"/>
  <c r="G931" i="1"/>
  <c r="G932" i="1" s="1"/>
  <c r="G30" i="1"/>
  <c r="G145" i="1"/>
  <c r="G183" i="1"/>
  <c r="G222" i="1" s="1"/>
  <c r="G334" i="1"/>
  <c r="G465" i="1"/>
  <c r="G646" i="1"/>
  <c r="G658" i="1" s="1"/>
  <c r="G713" i="1"/>
  <c r="G714" i="1" s="1"/>
  <c r="G884" i="1"/>
  <c r="G892" i="1" s="1"/>
  <c r="G24" i="1"/>
  <c r="G60" i="1"/>
  <c r="G109" i="1" s="1"/>
  <c r="G206" i="1"/>
  <c r="G256" i="1"/>
  <c r="G265" i="1" s="1"/>
  <c r="G389" i="1"/>
  <c r="G456" i="1"/>
  <c r="G457" i="1" s="1"/>
  <c r="G557" i="1"/>
  <c r="G599" i="1"/>
  <c r="G792" i="1"/>
  <c r="G921" i="1"/>
  <c r="G146" i="1"/>
  <c r="G123" i="1"/>
  <c r="G221" i="1"/>
  <c r="G311" i="1"/>
  <c r="G325" i="1" s="1"/>
  <c r="G526" i="1"/>
  <c r="G576" i="1"/>
  <c r="G773" i="1"/>
  <c r="G830" i="1"/>
  <c r="G834" i="1" s="1"/>
  <c r="G835" i="1" s="1"/>
  <c r="G911" i="1"/>
  <c r="G491" i="1"/>
  <c r="G470" i="1"/>
  <c r="G504" i="1"/>
  <c r="G568" i="1"/>
  <c r="G344" i="1"/>
  <c r="G612" i="1"/>
  <c r="G42" i="1"/>
  <c r="G48" i="1" s="1"/>
  <c r="G731" i="1"/>
  <c r="G922" i="1"/>
  <c r="G972" i="1"/>
  <c r="G659" i="1" l="1"/>
  <c r="G296" i="1"/>
  <c r="G938" i="1"/>
  <c r="G242" i="1"/>
  <c r="G505" i="1" s="1"/>
  <c r="G967" i="1" l="1"/>
  <c r="G969" i="1" s="1"/>
</calcChain>
</file>

<file path=xl/sharedStrings.xml><?xml version="1.0" encoding="utf-8"?>
<sst xmlns="http://schemas.openxmlformats.org/spreadsheetml/2006/main" count="2159" uniqueCount="1722">
  <si>
    <t>Nr.</t>
  </si>
  <si>
    <t>LV-Pos. Nr.</t>
  </si>
  <si>
    <t>Bezeichnung</t>
  </si>
  <si>
    <t>Maßeinheit</t>
  </si>
  <si>
    <t>Menge</t>
  </si>
  <si>
    <t>Einheitspreis</t>
  </si>
  <si>
    <t>Gesamtpreis
_x000D_(Menge x 
_x000D_Einheitspreis)</t>
  </si>
  <si>
    <t>*01</t>
  </si>
  <si>
    <t>Elementarpreise</t>
  </si>
  <si>
    <t>*01.01</t>
  </si>
  <si>
    <t>Stundenlöhne</t>
  </si>
  <si>
    <t>*01.01.01</t>
  </si>
  <si>
    <t>Bausektor</t>
  </si>
  <si>
    <t>01.01.01.01</t>
  </si>
  <si>
    <t>Hochspez. Facharbeiter oder Meister</t>
  </si>
  <si>
    <t>h</t>
  </si>
  <si>
    <t>01.01.01.02</t>
  </si>
  <si>
    <t>Spez. Facharbeiter</t>
  </si>
  <si>
    <t>01.01.01.03</t>
  </si>
  <si>
    <t>Qualifizierter Facharbeiter</t>
  </si>
  <si>
    <t>01.01.01.04</t>
  </si>
  <si>
    <t>Arbeiter</t>
  </si>
  <si>
    <t>Summe Bausektor</t>
  </si>
  <si>
    <t>Summe Stundenlöhne</t>
  </si>
  <si>
    <t>*01.02</t>
  </si>
  <si>
    <t>Mieten</t>
  </si>
  <si>
    <t>*01.02.01</t>
  </si>
  <si>
    <t>Transportgeräte</t>
  </si>
  <si>
    <t>01.02.01.03</t>
  </si>
  <si>
    <t>Lastkraftwagen</t>
  </si>
  <si>
    <t>01.02.01.03.a</t>
  </si>
  <si>
    <t>Lastkraftwagen: Nutzlast bis 4,0 t</t>
  </si>
  <si>
    <t>01.02.01.03.b</t>
  </si>
  <si>
    <t>Lastkraftwagen: Nutzlast über 4,0 t bis zu 8,0 t</t>
  </si>
  <si>
    <t>01.02.01.03.c</t>
  </si>
  <si>
    <t>Lastkraftwagen: Nutzlast über 8,0 t bis zu 10,50 t</t>
  </si>
  <si>
    <t>01.02.01.03.d</t>
  </si>
  <si>
    <t>Lastkraftwagen: Nutzlast über 10,50 t bis zu 14,00 t</t>
  </si>
  <si>
    <t>01.02.01.03.e</t>
  </si>
  <si>
    <t>Lastwagen 33t</t>
  </si>
  <si>
    <t>01.02.01.03.f</t>
  </si>
  <si>
    <t>Lastwagen 40t</t>
  </si>
  <si>
    <t>Summe Transportgeräte</t>
  </si>
  <si>
    <t>*01.02.03</t>
  </si>
  <si>
    <t>Erdbewegungsmaschinen</t>
  </si>
  <si>
    <t>01.02.03.03</t>
  </si>
  <si>
    <t>Bagger auf Raupen</t>
  </si>
  <si>
    <t>01.02.03.03.a</t>
  </si>
  <si>
    <t>Bagger auf Raupen: bis zu 36 kW (48 PS)</t>
  </si>
  <si>
    <t>01.02.03.03.b</t>
  </si>
  <si>
    <t>Bagger auf Raupen: über 37 kW bis zu 50 kW (49 - 68 PS)</t>
  </si>
  <si>
    <t>01.02.03.03.c</t>
  </si>
  <si>
    <t>Bagger auf Raupen: über 51 kW bis zu 76 kW (69 - 102 PS)</t>
  </si>
  <si>
    <t>Summe Erdbewegungsmaschinen</t>
  </si>
  <si>
    <t>*01.02.06</t>
  </si>
  <si>
    <t>Kompressoren</t>
  </si>
  <si>
    <t>01.02.06.01</t>
  </si>
  <si>
    <t>Kompressor</t>
  </si>
  <si>
    <t>01.02.06.01.a</t>
  </si>
  <si>
    <t>Kompressor: bis zu 3,00 m3/min</t>
  </si>
  <si>
    <t>01.02.06.01.b</t>
  </si>
  <si>
    <t>Kompressor: über 3,00 m3/min bis zu 6,00 m3/min</t>
  </si>
  <si>
    <t>01.02.06.02</t>
  </si>
  <si>
    <t>Aufpreis Hammer</t>
  </si>
  <si>
    <t>01.02.06.02.a</t>
  </si>
  <si>
    <t>Aufpreis weiterer Hammer</t>
  </si>
  <si>
    <t>Summe Kompressoren</t>
  </si>
  <si>
    <t>*01.02.07</t>
  </si>
  <si>
    <t>Verschiedene Kleingeräte</t>
  </si>
  <si>
    <t>01.02.07.06</t>
  </si>
  <si>
    <t>Schlaghammer</t>
  </si>
  <si>
    <t>01.02.07.06.b</t>
  </si>
  <si>
    <t>Schlaghammer: mit Elektromotor, Leistung bis 2,00 kW.</t>
  </si>
  <si>
    <t>Summe Verschiedene Kleingeräte</t>
  </si>
  <si>
    <t>Summe Mieten</t>
  </si>
  <si>
    <t>*01.06</t>
  </si>
  <si>
    <t>Allgemeine Lasten und Einrichten der Baustelle</t>
  </si>
  <si>
    <t>*01.06.01</t>
  </si>
  <si>
    <t>*01.06.01.01</t>
  </si>
  <si>
    <t>Einrichten, Instandhalten und Abbauen der Baustelle</t>
  </si>
  <si>
    <t>Pauschal</t>
  </si>
  <si>
    <t>Summe Allgemeine Lasten und Einrichten der Baustelle</t>
  </si>
  <si>
    <t>Summe Elementarpreise</t>
  </si>
  <si>
    <t>*02</t>
  </si>
  <si>
    <t>BAUMEISTERARBEITEN</t>
  </si>
  <si>
    <t>*02.01</t>
  </si>
  <si>
    <t>Abbrucharbeiten</t>
  </si>
  <si>
    <t>*02.01.01</t>
  </si>
  <si>
    <t>Totalabbruch</t>
  </si>
  <si>
    <t>*02.01.01.01</t>
  </si>
  <si>
    <t>Totalabbruch Gebäude:</t>
  </si>
  <si>
    <t>02.01.01.01.c</t>
  </si>
  <si>
    <t>Totalabbruch Gebäude: Konstruktion aus Betonblock- oder Ziegelmauerwerk, Massiv- oder Hohlsteindecken, Dachkonstruktion aus Holz, Stahl oder wie Decken</t>
  </si>
  <si>
    <t>m3</t>
  </si>
  <si>
    <t>Summe Totalabbruch</t>
  </si>
  <si>
    <t>*02.01.02</t>
  </si>
  <si>
    <t>Teilabbruch</t>
  </si>
  <si>
    <t>*02.01.02.01</t>
  </si>
  <si>
    <t>Teilabbruch Gebäude:</t>
  </si>
  <si>
    <t>02.01.02.01.c</t>
  </si>
  <si>
    <t>Teilabbruch Gebäude: Konstruktion aus Betonblock- oder Ziegelmauerwerk, Massiv- oder Hohlsteindecken, Dachkonstruktion aus Holz, Stahl oder wie Decken</t>
  </si>
  <si>
    <t>02.01.02.01.d</t>
  </si>
  <si>
    <t>Teilabbruch Gebäude: Tragende Struktur aus Stahlbeton, Massiv- oder Hohlsteindecken, Dachkonstruktion aus Holz, Stahl oder wie Decken</t>
  </si>
  <si>
    <t>Summe Teilabbruch</t>
  </si>
  <si>
    <t>*02.01.03</t>
  </si>
  <si>
    <t>Abtragen von Bauteilen</t>
  </si>
  <si>
    <t>*02.01.03.01</t>
  </si>
  <si>
    <t>Abtragen:</t>
  </si>
  <si>
    <t>*02.01.03.01.q</t>
  </si>
  <si>
    <t>Abtragen und Abtransportieren von Beleuchtungsmasten</t>
  </si>
  <si>
    <t>Nr</t>
  </si>
  <si>
    <t>*02.01.03.01.r</t>
  </si>
  <si>
    <t>Abtragen und Abtransportieren von Schachtabdeckungen und Einläufen</t>
  </si>
  <si>
    <t>*02.01.03.01.s</t>
  </si>
  <si>
    <t>Abtragen, Abtransportieren und Zwischenlagern von Einfriedungen und Geländern aus Holz und/oder Metall</t>
  </si>
  <si>
    <t>m</t>
  </si>
  <si>
    <t>*02.01.03.01.t</t>
  </si>
  <si>
    <t>Abbruch und Entsorgung von im Mörtelbett verlegtem Plattenbelag aus Naturstein</t>
  </si>
  <si>
    <t>m2</t>
  </si>
  <si>
    <t>*02.01.03.01.u</t>
  </si>
  <si>
    <t>Abtragen und Abtransportieren von Dacheindeckung aus Asbestplatten samt Spenglerbleche</t>
  </si>
  <si>
    <t>*02.01.03.01.v</t>
  </si>
  <si>
    <t>Abtragen, Abtransport und Entsorgen von Fassaden- und Prallwandverkleidungen samt Unterkonstruktion aus Holz</t>
  </si>
  <si>
    <t>*02.01.03.01.w</t>
  </si>
  <si>
    <t>Abtragen, Abtransportieren und Zwischenlagern der Sporteinrichtungen in der Turnhalle</t>
  </si>
  <si>
    <t>*02.01.03.01.x</t>
  </si>
  <si>
    <t>Abtragen und Abtransportieren von bituminösen Fahrbahndecken, bis d= 20cm</t>
  </si>
  <si>
    <t>*02.01.03.02</t>
  </si>
  <si>
    <t>Abbauen und Abtransportieren von Fenstern und Türen</t>
  </si>
  <si>
    <t>02.01.03.06</t>
  </si>
  <si>
    <t>Aufnehmen Pflaster:</t>
  </si>
  <si>
    <t>*02.01.03.06.d</t>
  </si>
  <si>
    <t>Aufnehmen Pflaster: Abbruch von Pflasterbelag mit Wiedergewinnung der Steine</t>
  </si>
  <si>
    <t>02.01.03.07</t>
  </si>
  <si>
    <t>Abheben von Randstein</t>
  </si>
  <si>
    <t>02.01.03.07.a</t>
  </si>
  <si>
    <t>Abheben von Randstein: Randsteine aus Naturstein</t>
  </si>
  <si>
    <t>*02.01.03.08</t>
  </si>
  <si>
    <t>Kernbohrungen in Beton und Stahlbeton</t>
  </si>
  <si>
    <t>*02.01.03.08.f</t>
  </si>
  <si>
    <t>Kernbohrungen in Wänden und Decken aus Beton, Stahlbeton oder Ziegelstein, D bis 52 mm, samt Entsorgung</t>
  </si>
  <si>
    <t>cm</t>
  </si>
  <si>
    <t>*02.01.03.08.k</t>
  </si>
  <si>
    <t>Kernbohrungen in Wänden und Decken aus Beton, Stahlbeton oder Ziegelstein, D von 53 bis 132 mm, samt Entsorgung</t>
  </si>
  <si>
    <t>*02.01.03.08.p</t>
  </si>
  <si>
    <t>Kernbohrungen in Wänden und Decken aus Beton, Stahlbeton oder Ziegelstein, D von 133 bis 182 mm, samt Entsorgung</t>
  </si>
  <si>
    <t>*02.01.03.08.s</t>
  </si>
  <si>
    <t>Kernbohrungen in Wänden und Decken aus Beton, Stahlbeton oder Ziegelstein, D von 183 bis 250 mm, samt Entsorgung</t>
  </si>
  <si>
    <t>*02.01.03.08.w</t>
  </si>
  <si>
    <t>Kernbohrungen in Wänden und Decken aus Beton, Stahlbeton oder Ziegelstein, D = 450 mm, samt Entsorgung</t>
  </si>
  <si>
    <t>*02.01.03.09</t>
  </si>
  <si>
    <t>Säge- oder Seilsägeschnitt von Betonmauern und Stahlbetonmauern</t>
  </si>
  <si>
    <t>*02.01.03.09.a</t>
  </si>
  <si>
    <t>Schneiden von Wänden, mit Kreissäge</t>
  </si>
  <si>
    <t>*02.01.03.11</t>
  </si>
  <si>
    <t>Schneiden von bituminösen Bodenbelägen</t>
  </si>
  <si>
    <t>Summe Abtragen von Bauteilen</t>
  </si>
  <si>
    <t>02.01.04</t>
  </si>
  <si>
    <t>Deponiegebühren</t>
  </si>
  <si>
    <t>02.01.04.01</t>
  </si>
  <si>
    <t>Deponiegebühren für Bodenaushub</t>
  </si>
  <si>
    <t>02.01.04.01.f</t>
  </si>
  <si>
    <t>Deponiegebühren für Bodenaushub: Kl.1/A: Muttererde ohne Schluff- und Tongemisch</t>
  </si>
  <si>
    <t>t</t>
  </si>
  <si>
    <t>02.01.04.01.g</t>
  </si>
  <si>
    <t>Deponiegebühren für Bodenaushub: Kl.1/B: mit Kies als Hauptanteil</t>
  </si>
  <si>
    <t>02.01.04.01.h</t>
  </si>
  <si>
    <t>Deponiegebühren für Bodenaushub: Kl.1/C: Sand-Kies-Gemisch mit Schluff und Ton</t>
  </si>
  <si>
    <t>02.01.04.01.j</t>
  </si>
  <si>
    <t>Deponiegebühren für Bodenaushub: Kl.1/E: Findlinge</t>
  </si>
  <si>
    <t>02.01.04.02</t>
  </si>
  <si>
    <t>Deponiegebühren für Bauschutt</t>
  </si>
  <si>
    <t>02.01.04.02.k</t>
  </si>
  <si>
    <t>Deponiegebühren für Bauschutt: Kl.2/A: mineralischer Baustellenabfall</t>
  </si>
  <si>
    <t>02.01.04.02.m</t>
  </si>
  <si>
    <t>Deponiegebühren für Bauschutt: Kl.2/C: Asphalt</t>
  </si>
  <si>
    <t>02.01.04.02.r</t>
  </si>
  <si>
    <t>Deponiegebühren für Bauschutt: Kl.4/A: bewehrter Beton</t>
  </si>
  <si>
    <t>02.01.04.03</t>
  </si>
  <si>
    <t>Deponiegebühren für Kunststoff und Holz</t>
  </si>
  <si>
    <t>02.01.04.03.a</t>
  </si>
  <si>
    <t>Deponiegebühren für Kunststoff und Holz: Kl.5/A: Baustellenabfall wie Kunststoff, Verpackungen</t>
  </si>
  <si>
    <t>02.01.04.03.b</t>
  </si>
  <si>
    <t>Deponiegebühren für Kunststoff und Holz: Kl.5/B: behandeltes Holz</t>
  </si>
  <si>
    <t>02.01.04.03.c</t>
  </si>
  <si>
    <t>Deponiegebühren für Kunststoff und Holz: Kl.5/SP: Sperrmüll</t>
  </si>
  <si>
    <t>02.01.04.03.d</t>
  </si>
  <si>
    <t>Deponiegebühren für Kunststoff und Holz: Kl.6: unbehandeltes Holz</t>
  </si>
  <si>
    <t>02.01.04.04</t>
  </si>
  <si>
    <t>Deponiegebühren für pflanzl. Reststoffe</t>
  </si>
  <si>
    <t>02.01.04.04.c</t>
  </si>
  <si>
    <t>Deponiegebühren für pflanzl. Reststoffe: Kl.7/A pflanzl. Reststoffe</t>
  </si>
  <si>
    <t>02.01.04.04.f</t>
  </si>
  <si>
    <t>Deponiegebühren für pflanzl. Reststoffe: Kl.7/D: Wurzelstöcke ohne Verunreinigung mit einem Durchmesser über 150 cm</t>
  </si>
  <si>
    <t>02.01.04.05</t>
  </si>
  <si>
    <t>Deponiegebühren für Metallbauteile</t>
  </si>
  <si>
    <t>02.01.04.05.a</t>
  </si>
  <si>
    <t>Deponiegebühren für Metallbauteile: Kl.8: Eisen- und Metallbauteile</t>
  </si>
  <si>
    <t>02.01.04.06</t>
  </si>
  <si>
    <t>Deponiegebühren für gefährlichen Abfall</t>
  </si>
  <si>
    <t>02.01.04.06.c</t>
  </si>
  <si>
    <t>Deponiegebühren für gefährlichen Abfall: Kl.9/3: Asbest und asbesthaltige Materialien</t>
  </si>
  <si>
    <t>Summe Deponiegebühren</t>
  </si>
  <si>
    <t>Summe Abbrucharbeiten</t>
  </si>
  <si>
    <t>*02.02</t>
  </si>
  <si>
    <t>Erdarbeiten</t>
  </si>
  <si>
    <t>*02.02.01</t>
  </si>
  <si>
    <t>Vorbereiten des Baugeländes</t>
  </si>
  <si>
    <t>*02.02.01.02</t>
  </si>
  <si>
    <t>Abräumen des gesamten Bauareals, Ausbau und Lagerung von wiederverwendbaren Teilen, Entsorgung des Restmaterials</t>
  </si>
  <si>
    <t>*02.02.01.03</t>
  </si>
  <si>
    <t>Fällen von Bäumen</t>
  </si>
  <si>
    <t>*02.02.01.03.a</t>
  </si>
  <si>
    <t>Fällen von Bäumen: Durchmesser 16 bis 20 cm</t>
  </si>
  <si>
    <t>*02.02.01.03.b</t>
  </si>
  <si>
    <t>Fällen von Bäumen: Durchmesser 21 bis 30 cm</t>
  </si>
  <si>
    <t>*02.02.01.03.c</t>
  </si>
  <si>
    <t>Fällen von Bäumen: Durchmesser 31 bis 40 cm</t>
  </si>
  <si>
    <t>Summe Vorbereiten des Baugeländes</t>
  </si>
  <si>
    <t>*02.02.02</t>
  </si>
  <si>
    <t>Oberboden</t>
  </si>
  <si>
    <t>*02.02.02.01</t>
  </si>
  <si>
    <t>Abschälen (Abhub) von Grasnarben, Stärke ca. 10 cm</t>
  </si>
  <si>
    <t>*02.02.02.01.a</t>
  </si>
  <si>
    <t>Abschälen (Abhub) von Grasnarben, Stärke ca. 10 cm: maschinell</t>
  </si>
  <si>
    <t>*02.02.02.02</t>
  </si>
  <si>
    <t>Oberboden abtragen</t>
  </si>
  <si>
    <t>*02.02.02.02.a</t>
  </si>
  <si>
    <t>Oberboden abtragen: maschinell</t>
  </si>
  <si>
    <t>Summe Oberboden</t>
  </si>
  <si>
    <t>*02.02.03</t>
  </si>
  <si>
    <t>Allgemeiner Aushub (offene Aushubarbeiten)</t>
  </si>
  <si>
    <t>*02.02.03.01</t>
  </si>
  <si>
    <t>Boden Baugrube lösen:</t>
  </si>
  <si>
    <t>*02.02.03.01.a</t>
  </si>
  <si>
    <t>Boden Baugrube lösen: maschinell mit Abtransport</t>
  </si>
  <si>
    <t>*02.02.03.01.d</t>
  </si>
  <si>
    <t>Boden Baugrube lösen: Ausgraben von Steinblöcken bei allgemeinem Aushub</t>
  </si>
  <si>
    <t>Summe Allgemeiner Aushub (offene Aushubarbeiten)</t>
  </si>
  <si>
    <t>*02.02.04</t>
  </si>
  <si>
    <t>Gräben, Schächte</t>
  </si>
  <si>
    <t>*02.02.04.02</t>
  </si>
  <si>
    <t>Grabenaushub in Material jedwelcher Konsistenz</t>
  </si>
  <si>
    <t>*02.02.04.02.b</t>
  </si>
  <si>
    <t>Grabenaushub in Material jedwelcher Konsistenz: seitliche Lagerung innerhalb 5,0 m, ohne Aufladen und ohne Abtransport</t>
  </si>
  <si>
    <t>*02.02.04.02.c</t>
  </si>
  <si>
    <t>Grabenaushub in Material jedwelcher Konsistenz: Aufpreis für Tiefe (Grabenaushub)</t>
  </si>
  <si>
    <t>*02.02.04.02.e</t>
  </si>
  <si>
    <t>Grabenaushub in Material jedwelcher Konsistenz, händisch ausgeführt</t>
  </si>
  <si>
    <t>Summe Gräben, Schächte</t>
  </si>
  <si>
    <t>*02.02.05</t>
  </si>
  <si>
    <t>Hinterfüllen und Anschüttungen</t>
  </si>
  <si>
    <t>*02.02.05.01</t>
  </si>
  <si>
    <t>Anfüllen mit Aushubmaterial:</t>
  </si>
  <si>
    <t>*02.02.05.01.b</t>
  </si>
  <si>
    <t>Anfüllen mit Aushubmaterial: maschinell</t>
  </si>
  <si>
    <t>*02.02.05.02</t>
  </si>
  <si>
    <t>Hinterfüllen mit grobem Grubenschotter:</t>
  </si>
  <si>
    <t>*02.02.05.02.b</t>
  </si>
  <si>
    <t>Hinterfüllen mit grobem Grubenschotter: maschinell</t>
  </si>
  <si>
    <t>*02.02.05.03</t>
  </si>
  <si>
    <t>Hinterfüllen mit RB-Granulat 0/70:</t>
  </si>
  <si>
    <t>*02.02.05.03.b</t>
  </si>
  <si>
    <t>Hinterfüllen mit RB-Granulat 0/70: maschinell</t>
  </si>
  <si>
    <t>*02.02.05.06</t>
  </si>
  <si>
    <t>Verteilen des gelagerten Oberbodens</t>
  </si>
  <si>
    <t>*02.02.05.10</t>
  </si>
  <si>
    <t>Drainagematerial 15/30mm</t>
  </si>
  <si>
    <t>*02.02.05.11</t>
  </si>
  <si>
    <t>Grubensand bis zu 3mm</t>
  </si>
  <si>
    <t>Summe Hinterfüllen und Anschüttungen</t>
  </si>
  <si>
    <t>Summe Erdarbeiten</t>
  </si>
  <si>
    <t>*02.03</t>
  </si>
  <si>
    <t>Spezialgründungen und Baugrubensicherung</t>
  </si>
  <si>
    <t>*02.03.01</t>
  </si>
  <si>
    <t>Baugrubensicherung</t>
  </si>
  <si>
    <t>*02.03.01.01</t>
  </si>
  <si>
    <t>Baustelleneinrichtung und –räumung mit Geräte für vernagelte Spritzbetonwände</t>
  </si>
  <si>
    <t>psch</t>
  </si>
  <si>
    <t>*02.03.01.02</t>
  </si>
  <si>
    <t>Verkleidungen von Böschungen mit Spritzbeton</t>
  </si>
  <si>
    <t>*02.03.01.02.a</t>
  </si>
  <si>
    <t>Verkleidungen von Böschungen mit Spritzbeton: Spritzbetonstärke: 12-15 cm</t>
  </si>
  <si>
    <t>02.03.01.03</t>
  </si>
  <si>
    <t>Aufpreis für die Erhöhung der Betonfestigkeit.</t>
  </si>
  <si>
    <t>02.03.01.03.a</t>
  </si>
  <si>
    <t>Aufpreis für die Erhöhung der Betonfestigkeit von C20/25 auf C25/30.</t>
  </si>
  <si>
    <t>*02.03.01.04</t>
  </si>
  <si>
    <t>Bewehrung aus Baustahlgitter, Lieferung und Verlegung ohne Unterschied der Type.</t>
  </si>
  <si>
    <t>*02.03.01.04.a</t>
  </si>
  <si>
    <t>Bewehrung aus Baustahlgitter, Lieferung und Verlegung ohne Unterschied der Type.: Stahlgüte B450C</t>
  </si>
  <si>
    <t>kg</t>
  </si>
  <si>
    <t>*02.03.01.05</t>
  </si>
  <si>
    <t>Liefern, Bohren und Versetzen von Selbstbohrankern, inkl. Ankerplatte, Kopfmutter, Verlängerungsmuffen und dazugehöriger Bohrkrone.</t>
  </si>
  <si>
    <t>*02.03.01.05.a</t>
  </si>
  <si>
    <t>Liefern, Bohren und Versetzen von Selbstbohrankern, inkl. Ankerplatte, Kopfmutter, Verlängerungsmuffen und dazugehöriger Bohrkrone.: Last an der Streckgrenze: 230 KN</t>
  </si>
  <si>
    <t>Summe Baugrubensicherung</t>
  </si>
  <si>
    <t>Summe Spezialgründungen und Baugrubensicherung</t>
  </si>
  <si>
    <t>*02.04</t>
  </si>
  <si>
    <t>Beton, Stahlbeton, Schalungen und Fertigteile</t>
  </si>
  <si>
    <t>*02.04.71</t>
  </si>
  <si>
    <t>Schalungen für am Boden aufliegende Strukturen, Untermauerungen</t>
  </si>
  <si>
    <t>*02.04.71.01</t>
  </si>
  <si>
    <t>Seitliche Abschalung für Gründungsplatten:</t>
  </si>
  <si>
    <t>*02.04.71.01.a</t>
  </si>
  <si>
    <t>Seitliche Abschalung für Gründungsplatten: für Oberflächenstruktur S1</t>
  </si>
  <si>
    <t>*02.04.71.02</t>
  </si>
  <si>
    <t>Seitliche Abschalung für Streifenfundamente</t>
  </si>
  <si>
    <t>*02.04.71.02.a</t>
  </si>
  <si>
    <t>Seitliche Abschalung für Streifenfundamente: für Oberflächenstruktur S1</t>
  </si>
  <si>
    <t>*02.04.71.04</t>
  </si>
  <si>
    <t>Schalung für die Untermauerung von Fundamenten</t>
  </si>
  <si>
    <t>*02.04.71.04.a</t>
  </si>
  <si>
    <t>Schalung für die Untermauerung von Fundamenten: für Oberflächenstruktur S1</t>
  </si>
  <si>
    <t>Summe Schalungen für am Boden aufliegende Strukturen, Untermauerungen</t>
  </si>
  <si>
    <t>*02.04.72</t>
  </si>
  <si>
    <t>Schalungen für Mauern und Wände</t>
  </si>
  <si>
    <t>*02.04.72.02</t>
  </si>
  <si>
    <t>Schalung für geradlinige Mauern und Wände:</t>
  </si>
  <si>
    <t>*02.04.72.02.b</t>
  </si>
  <si>
    <t>Schalung für geradlinige Mauern und Wände: für Oberflächenstruktur S2</t>
  </si>
  <si>
    <t>02.04.72.02.c</t>
  </si>
  <si>
    <t>Schalung für geradlinige Mauern und Wände: für Oberflächenstruktur S3</t>
  </si>
  <si>
    <t>Summe Schalungen für Mauern und Wände</t>
  </si>
  <si>
    <t>*02.04.73</t>
  </si>
  <si>
    <t>Schalungen für Platten, Kragplatten, Treppen</t>
  </si>
  <si>
    <t>*02.04.73.01</t>
  </si>
  <si>
    <t>Schalung für Platten und Kragplatten:</t>
  </si>
  <si>
    <t>*02.04.73.01.a</t>
  </si>
  <si>
    <t>Schalung für Platten und Kragplatten: für Oberflächenstruktur S2</t>
  </si>
  <si>
    <t>*02.04.73.03</t>
  </si>
  <si>
    <t>Schalung für Treppenplatten, Stufen</t>
  </si>
  <si>
    <t>*02.04.73.03.a</t>
  </si>
  <si>
    <t>Schalung für Treppenplatten, Stufen: für Oberflächenstruktur S2</t>
  </si>
  <si>
    <t>lfm</t>
  </si>
  <si>
    <t>*02.04.73.04</t>
  </si>
  <si>
    <t>Schalung von Treppenpodeste</t>
  </si>
  <si>
    <t>*02.04.73.04.a</t>
  </si>
  <si>
    <t>Schalung von Treppenpodeste: für Oberflächenstruktur S2</t>
  </si>
  <si>
    <t>02.04.73.50</t>
  </si>
  <si>
    <t>Aufpreis für einseitig gekrümmte Schalung</t>
  </si>
  <si>
    <t>02.04.73.50.b</t>
  </si>
  <si>
    <t>Aufpreis für einseitig gekrümmte Schalung: R = 5,00 - 1,00 m</t>
  </si>
  <si>
    <t>Summe Schalungen für Platten, Kragplatten, Treppen</t>
  </si>
  <si>
    <t>*02.04.74</t>
  </si>
  <si>
    <t>Schalungen für horizontale Strukturen, Träger</t>
  </si>
  <si>
    <t>*02.04.74.01</t>
  </si>
  <si>
    <t>Schalung für geradlinige Träger:</t>
  </si>
  <si>
    <t>02.04.74.01.a</t>
  </si>
  <si>
    <t>Schalung für geradlinige Träger: für Oberflächenstruktur S2</t>
  </si>
  <si>
    <t>Summe Schalungen für horizontale Strukturen, Träger</t>
  </si>
  <si>
    <t>*02.04.75</t>
  </si>
  <si>
    <t>Schalungen für Stützen</t>
  </si>
  <si>
    <t>*02.04.75.01</t>
  </si>
  <si>
    <t>Schalung für Stützen mit Polygonalquerschnitt, bis zu 4 Kanten</t>
  </si>
  <si>
    <t>02.04.75.01.a</t>
  </si>
  <si>
    <t>Schalung für Stützen mit Polygonalquerschnitt, bis zu 4 Kanten für Oberflächenstruktur S2</t>
  </si>
  <si>
    <t>Summe Schalungen für Stützen</t>
  </si>
  <si>
    <t>*02.04.77</t>
  </si>
  <si>
    <t>Stützmaßnahme, Arbeitsbühnen H&gt;3,00m</t>
  </si>
  <si>
    <t>*02.04.77.01</t>
  </si>
  <si>
    <t>Stützmaßnahmen für Platten, Kragplatten und Treppen, H &gt; 3,0 m</t>
  </si>
  <si>
    <t>02.04.77.01.a</t>
  </si>
  <si>
    <t>Stützmaßnahmen für Platten, Kragplatten und Treppen, H &gt; 3,0 m: H über 3,0 bis 6,0 m</t>
  </si>
  <si>
    <t>*02.04.77.02</t>
  </si>
  <si>
    <t>Stützmaßnahmen für Träger, H &gt; 3,0 m</t>
  </si>
  <si>
    <t>02.04.77.02.a</t>
  </si>
  <si>
    <t>Stützmaßnahmen für Träger, H &gt; 3,0 m: H über 3,0 bis 6,0 m</t>
  </si>
  <si>
    <t>Summe Stützmaßnahme, Arbeitsbühnen H&gt;3,00m</t>
  </si>
  <si>
    <t>*02.04.80</t>
  </si>
  <si>
    <t>Beton für bewehrte und unbewehrte Bauwerke</t>
  </si>
  <si>
    <t>*02.04.80.01</t>
  </si>
  <si>
    <t>Unterbeton, Ausgleichsbeton und Füllbeton</t>
  </si>
  <si>
    <t>*02.04.80.01.b</t>
  </si>
  <si>
    <t>Unterbeton, Ausgleichsbeton und Füllbeton: Festigkeitsklasse C 12/15</t>
  </si>
  <si>
    <t>*02.04.80.02</t>
  </si>
  <si>
    <t>Beton für Untermauerungen</t>
  </si>
  <si>
    <t>*02.04.80.02.e</t>
  </si>
  <si>
    <t>Beton für Untermauerungen: Festigkeitsklasse C 25/30</t>
  </si>
  <si>
    <t>*02.04.80.05</t>
  </si>
  <si>
    <t>Beton für Bauwerke jedwelcher Lage, Form und Abmessung</t>
  </si>
  <si>
    <t>*02.04.80.05.d</t>
  </si>
  <si>
    <t>Beton für Bauwerke jedwelcher Lage, Form und Abmessung: Festigkeitsklasse C 25/30</t>
  </si>
  <si>
    <t>*02.04.80.05.h</t>
  </si>
  <si>
    <t>Beton für Bauwerke jedwelcher Lage, Form und Abmessung: Festigkeitsklasse C 30/37</t>
  </si>
  <si>
    <t>Summe Beton für bewehrte und unbewehrte Bauwerke</t>
  </si>
  <si>
    <t>*02.04.85</t>
  </si>
  <si>
    <t>Aufpreise für Beton für bewehrte und unbewehrte Bauwerke bei gleicher Festigkeitsklasse</t>
  </si>
  <si>
    <t>*02.04.85.31</t>
  </si>
  <si>
    <t>Aufpreis für Sichtbeton mit Einsatz von Zuschlägen aus Kalkschotter und Weißkalkzement</t>
  </si>
  <si>
    <t>Summe Aufpreise für Beton für bewehrte und unbewehrte Bauwerke bei gleicher Festigkeitsklasse</t>
  </si>
  <si>
    <t>*02.04.100</t>
  </si>
  <si>
    <t>Nachbehandlung von Sichtbeton</t>
  </si>
  <si>
    <t>*02.04.100.01</t>
  </si>
  <si>
    <t>Lunkerspachtelung</t>
  </si>
  <si>
    <t>*02.04.100.02</t>
  </si>
  <si>
    <t>Ausführen von Sichtbetonoberflächen als Waschbeton</t>
  </si>
  <si>
    <t>Summe Nachbehandlung von Sichtbeton</t>
  </si>
  <si>
    <t>*02.04.101</t>
  </si>
  <si>
    <t>Sondereinbauteile</t>
  </si>
  <si>
    <t>*02.04.101.01</t>
  </si>
  <si>
    <t>Quellfugenband</t>
  </si>
  <si>
    <t>*02.04.101.02</t>
  </si>
  <si>
    <t>Lieferung und Einbau von Arbeits- und Dehnfugenbänder</t>
  </si>
  <si>
    <t>*02.04.101.02.a</t>
  </si>
  <si>
    <t>Lieferung und Einbau von Arbeits- und Dehnfugenbänder: B 120mm</t>
  </si>
  <si>
    <t>*02.04.101.02.b</t>
  </si>
  <si>
    <t>Lieferung und Einbau von Arbeits- und Dehnfugenbänder: B 240mm</t>
  </si>
  <si>
    <t>*02.04.101.03</t>
  </si>
  <si>
    <t>Vorgefertigtes, tragendes Trittschalltrennelement mit Elastomerlager</t>
  </si>
  <si>
    <t>*02.04.101.03.a</t>
  </si>
  <si>
    <t>Vorgefertigtes, tragendes Trittschalltrennelement mit Elastomerlager, Typ Z-V</t>
  </si>
  <si>
    <t>Stück</t>
  </si>
  <si>
    <t>Summe Sondereinbauteile</t>
  </si>
  <si>
    <t>Summe Beton, Stahlbeton, Schalungen und Fertigteile</t>
  </si>
  <si>
    <t>*02.05</t>
  </si>
  <si>
    <t>Betonstahl</t>
  </si>
  <si>
    <t>*02.05.01</t>
  </si>
  <si>
    <t>Betonstabstahl</t>
  </si>
  <si>
    <t>*02.05.01.01</t>
  </si>
  <si>
    <t>*02.05.01.01.a</t>
  </si>
  <si>
    <t>Betonstahl: gerippter Stahl B450C</t>
  </si>
  <si>
    <t>02.05.01.02</t>
  </si>
  <si>
    <t>Unterstützungskorb</t>
  </si>
  <si>
    <t>Summe Betonstabstahl</t>
  </si>
  <si>
    <t>*02.05.02</t>
  </si>
  <si>
    <t>Betonstahlmatten</t>
  </si>
  <si>
    <t>02.05.02.01</t>
  </si>
  <si>
    <t>02.05.02.01.a</t>
  </si>
  <si>
    <t>Betonstahlmatten B450C</t>
  </si>
  <si>
    <t>Summe Betonstahlmatten</t>
  </si>
  <si>
    <t>02.05.03</t>
  </si>
  <si>
    <t>Statische Sonderbauteile</t>
  </si>
  <si>
    <t>*02.05.03.01</t>
  </si>
  <si>
    <t>Liefern und Verlegen von Dübelleiste als Durchstanzbewehrung</t>
  </si>
  <si>
    <t>*02.05.03.02</t>
  </si>
  <si>
    <t>Liefern und verlegen von Bewehrungsanschlüssen</t>
  </si>
  <si>
    <t>*02.05.03.02.a</t>
  </si>
  <si>
    <t>Liefern und verlegen von Bewehrungsanschlüssen: 8/15cm</t>
  </si>
  <si>
    <t>*02.05.03.02.b</t>
  </si>
  <si>
    <t>Liefern und verlegen von Bewehrungsanschlüssen: 10/15cm</t>
  </si>
  <si>
    <t>*02.05.03.02.c</t>
  </si>
  <si>
    <t>Liefern und verlegen von Bewehrungsanschlüssen: 12/20cm</t>
  </si>
  <si>
    <t>02.05.03.03</t>
  </si>
  <si>
    <t>Anschlussbewehrung zur Verankerung in Stahlbeton</t>
  </si>
  <si>
    <t>02.05.03.03.a</t>
  </si>
  <si>
    <t>Anschlussbewehrung zur Verankerung in Stahlbeton: D von 8 bis 14mm</t>
  </si>
  <si>
    <t>Summe Statische Sonderbauteile</t>
  </si>
  <si>
    <t>Summe Betonstahl</t>
  </si>
  <si>
    <t>*02.07</t>
  </si>
  <si>
    <t>Mauerwerk aus künstlichen Steinen (Hohlblocksteinen, Mauerziegeln)</t>
  </si>
  <si>
    <t>*02.07.01</t>
  </si>
  <si>
    <t>Mauerwerk</t>
  </si>
  <si>
    <t>*02.07.01.04</t>
  </si>
  <si>
    <t>Mauerwerk Leicht-Hochlochziegel:</t>
  </si>
  <si>
    <t>*02.07.01.04.c</t>
  </si>
  <si>
    <t>Mauerwerk Leicht-Hochlochziegel: mit Kalkzementmörtel - Mauerwerksdicke 20-24 cm</t>
  </si>
  <si>
    <t>Summe Mauerwerk</t>
  </si>
  <si>
    <t>*02.07.03</t>
  </si>
  <si>
    <t>Trennwände, Verblendungen</t>
  </si>
  <si>
    <t>*02.07.03.03</t>
  </si>
  <si>
    <t>Trennwand Lochziegel D 12cm:</t>
  </si>
  <si>
    <t>*02.07.03.03.b</t>
  </si>
  <si>
    <t>Trennwand Lochziegel D 12cm: mit Kalkzementmörtel</t>
  </si>
  <si>
    <t>*02.07.03.04</t>
  </si>
  <si>
    <t>Trennwand Lochziegel D 8cm:</t>
  </si>
  <si>
    <t>*02.07.03.04.b</t>
  </si>
  <si>
    <t>Trennwände und Vorsatzschalen aus Lochziegeln, s= 8,0 cm: mit Kalkzementmörtel</t>
  </si>
  <si>
    <t>*02.07.03.06</t>
  </si>
  <si>
    <t>Trennwand Porenbeton-Plansteine:</t>
  </si>
  <si>
    <t>*02.07.03.06.c</t>
  </si>
  <si>
    <t>Trennwand Porenbeton-Plansteine: D 12cm G2</t>
  </si>
  <si>
    <t>*02.07.03.13</t>
  </si>
  <si>
    <t>Sockel aus Porenbeton-Planblocksteinen; h bis zu 25cm, s= 12cm</t>
  </si>
  <si>
    <t>Summe Trennwände, Verblendungen</t>
  </si>
  <si>
    <t>*02.07.04</t>
  </si>
  <si>
    <t>Sturzsysteme</t>
  </si>
  <si>
    <t>02.07.04.02</t>
  </si>
  <si>
    <t>Sturzsystem mit integriertem Schacht zur Aufnahme von Rolläden, Raffstore oder Jalousien und textilen Beschattungen</t>
  </si>
  <si>
    <t>Summe Sturzsysteme</t>
  </si>
  <si>
    <t>02.07.06</t>
  </si>
  <si>
    <t>Elemente zur thermischen Entkopplung</t>
  </si>
  <si>
    <t>02.07.06.01</t>
  </si>
  <si>
    <t>Wärmegedämmte Mauerfußelemente</t>
  </si>
  <si>
    <t>02.07.06.01.a</t>
  </si>
  <si>
    <t>Wärmegedämmte Mauerfußelemente: 11,5cm breit</t>
  </si>
  <si>
    <t>02.07.06.01.d</t>
  </si>
  <si>
    <t>Wärmegedämmte Mauerfußelemente: 20cm breit</t>
  </si>
  <si>
    <t>Summe Elemente zur thermischen Entkopplung</t>
  </si>
  <si>
    <t>Summe Mauerwerk aus künstlichen Steinen (Hohlblocksteinen, Mauerziegeln)</t>
  </si>
  <si>
    <t>*02.09</t>
  </si>
  <si>
    <t>Putzarbeiten</t>
  </si>
  <si>
    <t>*02.09.01</t>
  </si>
  <si>
    <t>Putze</t>
  </si>
  <si>
    <t>*02.09.01.02</t>
  </si>
  <si>
    <t>Grobputz 2 Lagen:</t>
  </si>
  <si>
    <t>*02.09.01.02.b</t>
  </si>
  <si>
    <t>Grobputz 2 Lagen: Spritz+Kalkzementmörtel</t>
  </si>
  <si>
    <t>*02.09.01.03</t>
  </si>
  <si>
    <t>Innenputz 3 Lagen:</t>
  </si>
  <si>
    <t>*02.09.01.03.b</t>
  </si>
  <si>
    <t>Innenputz 3 Lagen: Kalkzem.+Weißkalkfeinputz</t>
  </si>
  <si>
    <t>*02.09.01.05</t>
  </si>
  <si>
    <t>Außenputz 3 Lagen:</t>
  </si>
  <si>
    <t>*02.09.01.05.d</t>
  </si>
  <si>
    <t>Außenputz 3 Lagen: Spritz+Kalkzementm.+Edelputz</t>
  </si>
  <si>
    <t>*02.09.01.13</t>
  </si>
  <si>
    <t>Haft- und Armierungsmörtel:</t>
  </si>
  <si>
    <t>*02.09.01.13.e</t>
  </si>
  <si>
    <t>Haft- und Armierungsmörtel: Haftspachtelung, Dichtungsbänder, Haftbrücke</t>
  </si>
  <si>
    <t>*02.09.01.19</t>
  </si>
  <si>
    <t>Liefern und Auftragen einer Haftbrücke für Verputz auf Innenflächen aus Stahlbeton</t>
  </si>
  <si>
    <t>*02.09.01.20</t>
  </si>
  <si>
    <t>Flächendeckende Spachtelung an bestehenden Wand- und Deckenflächen, samt Oberputz</t>
  </si>
  <si>
    <t>*02.09.01.21</t>
  </si>
  <si>
    <t>Ausbesserung und Ergänzung des bestehenden Innenputzes in 3 Lagen; jeglicher Stärke</t>
  </si>
  <si>
    <t>*02.09.01.22</t>
  </si>
  <si>
    <t>Ausbesserung und Ergänzung des bestehenden Außenputzes in 3 Lagen; jeglicher Stärke</t>
  </si>
  <si>
    <t>Summe Putze</t>
  </si>
  <si>
    <t>*02.09.07</t>
  </si>
  <si>
    <t>Einbauteile</t>
  </si>
  <si>
    <t>*02.09.07.02</t>
  </si>
  <si>
    <t>Vorhangschiene, flächenbündig im Verputz integriert</t>
  </si>
  <si>
    <t>Summe Einbauteile</t>
  </si>
  <si>
    <t>*02.09.08</t>
  </si>
  <si>
    <t>Wärmedämmverbundsysteme</t>
  </si>
  <si>
    <t>*02.09.08.01</t>
  </si>
  <si>
    <t>Ausgleichsschicht mit Verputz aus hydraulischem Kalkmörtel auf Mauerwerken im Außenbereiche</t>
  </si>
  <si>
    <t>*02.09.08.02</t>
  </si>
  <si>
    <t>Wärmedämmverbundsystem für vertikale Fassadenflächen mit Zweischicht- Steinwollplatten und Spriztwurf</t>
  </si>
  <si>
    <t>*02.09.08.02.a</t>
  </si>
  <si>
    <t>Wärmedämmverbundsystem für vertikale Fassadenflächen mit Zweischicht- Steinwollplatten und Spriztwurf, Gesamtstärke s = 60 mm</t>
  </si>
  <si>
    <t>*02.09.08.02.b</t>
  </si>
  <si>
    <t>Wärmedämmverbundsystem für vertikale Fassadenflächen mit Zweischicht- Steinwollplatten und Spriztwurf, Gesamtstärke s = 70 mm</t>
  </si>
  <si>
    <t>*02.09.08.02.c</t>
  </si>
  <si>
    <t>Wärmedämmverbundsystem für vertikale Fassadenflächen mit Zweischicht- Steinwollplatten und Spriztwurf, Gesamtstärke s = 110 mm</t>
  </si>
  <si>
    <t>*02.09.08.02.d</t>
  </si>
  <si>
    <t>Wärmedämmverbundsystem für vertikale Fassadenflächen mit Zweischicht- Steinwollplatten und Spriztwurf, Gesamtstärke s = 130 mm</t>
  </si>
  <si>
    <t>*02.09.08.02.e</t>
  </si>
  <si>
    <t>Wärmedämmverbundsystem für vertikale Fassadenflächen mit Zweischicht- Steinwollplatten und Spriztwurf, Gesamtstärke s = 170 mm</t>
  </si>
  <si>
    <t>*02.09.08.02.f</t>
  </si>
  <si>
    <t>Wärmedämmverbundsystem für vertikale Fassadenflächen mit Zweischicht- Steinwollplatten und Spriztwurf, Gesamtstärke s = 210 mm</t>
  </si>
  <si>
    <t>*02.09.08.02.g</t>
  </si>
  <si>
    <t>Wärmedämmverbundsystem für vertikale Fassadenflächen mit Zweischicht- Steinwollplatten und Spriztwurf, Gesamtstärke s = 260 mm</t>
  </si>
  <si>
    <t>*02.09.08.02.h</t>
  </si>
  <si>
    <t>Wärmedämmverbundsystem für vertikale Fassadenflächen mit Zweischicht- Steinwollplatten und Spriztwurf, Gesamtstärke s = 560 mm</t>
  </si>
  <si>
    <t>Summe Wärmedämmverbundsysteme</t>
  </si>
  <si>
    <t>Summe Putzarbeiten</t>
  </si>
  <si>
    <t>*02.10</t>
  </si>
  <si>
    <t>Packlagen und Estricharbeiten</t>
  </si>
  <si>
    <t>*02.10.01</t>
  </si>
  <si>
    <t>Packlagen</t>
  </si>
  <si>
    <t>*02.10.01.01</t>
  </si>
  <si>
    <t>Schotterunterbau:</t>
  </si>
  <si>
    <t>*02.10.01.01.b</t>
  </si>
  <si>
    <t>Schotterunterbau: D 25-30cm</t>
  </si>
  <si>
    <t>*02.10.01.01.d</t>
  </si>
  <si>
    <t>Schotterunterbau: D 20cm</t>
  </si>
  <si>
    <t>Summe Packlagen</t>
  </si>
  <si>
    <t>*02.10.02</t>
  </si>
  <si>
    <t>Verbundestriche</t>
  </si>
  <si>
    <t>*02.10.02.03</t>
  </si>
  <si>
    <t>Ausgleichestrich, D 5-6cm:</t>
  </si>
  <si>
    <t>*02.10.02.03.b</t>
  </si>
  <si>
    <t>Ausgleichestrich, D 5-6cm: Schaumbeton</t>
  </si>
  <si>
    <t>*02.10.02.05</t>
  </si>
  <si>
    <t>Aufpreis Pos. .03 b) Mehrdicke D 1cm</t>
  </si>
  <si>
    <t>m2cm</t>
  </si>
  <si>
    <t>*02.10.02.09</t>
  </si>
  <si>
    <t>Gefälleestrich D 7cm</t>
  </si>
  <si>
    <t>*02.10.02.10</t>
  </si>
  <si>
    <t>Schutzestrich D min. 5cm</t>
  </si>
  <si>
    <t>*02.10.02.13</t>
  </si>
  <si>
    <t>Aufpreis auf Gefälleestrich, Mehrdicke D 1cm</t>
  </si>
  <si>
    <t>m²cm</t>
  </si>
  <si>
    <t>*02.10.02.14</t>
  </si>
  <si>
    <t>Aufpreis auf Schutzestrich, Mehrdicke D 1cm</t>
  </si>
  <si>
    <t>Summe Verbundestriche</t>
  </si>
  <si>
    <t>*02.10.03</t>
  </si>
  <si>
    <t>Estrich auf Dämmschicht</t>
  </si>
  <si>
    <t>*02.10.03.03</t>
  </si>
  <si>
    <t>Heizestrich, 6,5cm</t>
  </si>
  <si>
    <t>02.10.03.04</t>
  </si>
  <si>
    <t>Aufpreise Pos. .03</t>
  </si>
  <si>
    <t>02.10.03.04.a</t>
  </si>
  <si>
    <t>je cm Mehrdicke</t>
  </si>
  <si>
    <t>02.10.03.04.c</t>
  </si>
  <si>
    <t>für Belegreife von max. 14 Tagen</t>
  </si>
  <si>
    <t>Summe Estrich auf Dämmschicht</t>
  </si>
  <si>
    <t>*02.10.04</t>
  </si>
  <si>
    <t>Betonböden</t>
  </si>
  <si>
    <t>*02.10.04.02</t>
  </si>
  <si>
    <t>Industrieboden D 15cm:</t>
  </si>
  <si>
    <t>*02.10.04.02.b</t>
  </si>
  <si>
    <t>Industrieboden D 15cm: mech. geglättete Oberfl.</t>
  </si>
  <si>
    <t>*02.10.04.02.d</t>
  </si>
  <si>
    <t>Aufpreis Pos. .02 b) Mehrdicke D 1cm</t>
  </si>
  <si>
    <t>*02.10.04.03</t>
  </si>
  <si>
    <t>Betonboden aus Sichtbeton für Außenbereiche, eben oder im Gefälle abgezogen</t>
  </si>
  <si>
    <t>*02.10.04.03.a</t>
  </si>
  <si>
    <t>Betonboden aus Sichtbeton für Außenbereiche, eben oder im Gefälle abgezogen, D 15 cm</t>
  </si>
  <si>
    <t>Summe Betonböden</t>
  </si>
  <si>
    <t>Summe Packlagen und Estricharbeiten</t>
  </si>
  <si>
    <t>*02.11</t>
  </si>
  <si>
    <t>Abdichtungsarbeiten</t>
  </si>
  <si>
    <t>*02.11.02</t>
  </si>
  <si>
    <t>Abdichtung von Außenwandflächen</t>
  </si>
  <si>
    <t>*02.11.02.03</t>
  </si>
  <si>
    <t>Abdichtung der Außenwände unter Erdreich mit Latex-Bitumen- Dickbeschichtung; Gesamtauftragsmenge min. 5 l/m²; Trockenschichtdicke mind. 4 mm</t>
  </si>
  <si>
    <t>Summe Abdichtung von Außenwandflächen</t>
  </si>
  <si>
    <t>*02.11.03</t>
  </si>
  <si>
    <t>Abdichtung von Bodenflächen</t>
  </si>
  <si>
    <t>*02.11.03.01</t>
  </si>
  <si>
    <t>Bodenabdichtung 1x Bitumen-Schweißbahn:</t>
  </si>
  <si>
    <t>*02.11.03.01.b</t>
  </si>
  <si>
    <t>Bodenabdichtung 1x Bitumen-Schweißbahn: hochpolymere Bitumenabdichtungsbahn, s=4.0mm; Mindestflächengewicht 4,0kg/m²- Polyestervlieseinlage</t>
  </si>
  <si>
    <t>*02.11.03.06</t>
  </si>
  <si>
    <t>Bodenabdichtungs- und Dampfsperrbahn aus Elastomer- Bitumenschweißbahn mit Alueinlage, s= 3,8mm</t>
  </si>
  <si>
    <t>Summe Abdichtung von Bodenflächen</t>
  </si>
  <si>
    <t>*02.11.04</t>
  </si>
  <si>
    <t>Trennschichten, Schutzschichten</t>
  </si>
  <si>
    <t>*02.11.04.01</t>
  </si>
  <si>
    <t>Trennlage:</t>
  </si>
  <si>
    <t>*02.11.04.01.g</t>
  </si>
  <si>
    <t>Trennlage: Polyäthylen 0,20mm</t>
  </si>
  <si>
    <t>*02.11.04.03</t>
  </si>
  <si>
    <t>Schutzlage aus Polypropylen (PP); Mindestflächengewicht 300 g/m²</t>
  </si>
  <si>
    <t>Summe Trennschichten, Schutzschichten</t>
  </si>
  <si>
    <t>*02.11.07</t>
  </si>
  <si>
    <t>Hohlkehlen</t>
  </si>
  <si>
    <t>02.11.07.01</t>
  </si>
  <si>
    <t>Hohlkehlen:</t>
  </si>
  <si>
    <t>02.11.07.01.a</t>
  </si>
  <si>
    <t>Hohlkehlen: an Wand-Fundamentanschluß</t>
  </si>
  <si>
    <t>Summe Hohlkehlen</t>
  </si>
  <si>
    <t>Summe Abdichtungsarbeiten</t>
  </si>
  <si>
    <t>*02.12</t>
  </si>
  <si>
    <t>Dämmarbeiten</t>
  </si>
  <si>
    <t>*02.12.01</t>
  </si>
  <si>
    <t>Wärmedämmungen</t>
  </si>
  <si>
    <t>*02.12.01.07</t>
  </si>
  <si>
    <t>Wärmedämmplatten aus Steinwolle: als vertikale Dämmung in Aufzug- und Installationsschächten</t>
  </si>
  <si>
    <t>*02.12.01.07.y</t>
  </si>
  <si>
    <t>Wärmedämmplatten aus Steinwolle: als vertikale Dämmung in Aufzug- und Installationsschächten, D 5,0 cm</t>
  </si>
  <si>
    <t>*02.12.01.16</t>
  </si>
  <si>
    <t>Wärmedämmplatten aus extrudiertem Polystyrol XPS: als vertikale Perimeterdämmung an Außenwandflächen gegen Erde</t>
  </si>
  <si>
    <t>*02.12.01.16.a</t>
  </si>
  <si>
    <t>Wärmedämmplatten aus extrudiertem Polystyrol XPS: als vertikale Perimeterdämmung an Außenwandflächen gegen Erde, D 10,0 cm</t>
  </si>
  <si>
    <t>*02.12.01.16.d</t>
  </si>
  <si>
    <t>Wärmedämmplatten aus extrudiertem Polystyrol XPS: als vertikale Perimeterdämmung an Außenwandflächen gegen Erde, D 16,0 cm</t>
  </si>
  <si>
    <t>*02.12.01.22</t>
  </si>
  <si>
    <t>Wärmedämmplatten aus extrudiertem Polystyrol XPS: als horizontale Wärmedämmung in Boden- und Flachdachaufbauten; Rohdichte &gt;=30 kg/m³</t>
  </si>
  <si>
    <t>*02.12.01.22.a</t>
  </si>
  <si>
    <t>Wärmedämmplatten aus extrudiertem Polystyrol XPS: als horizontale Wärmedämmung in Boden- und Flachdachaufbauten; Rohdichte &gt;=30 kg/m³, D 10,0 cm</t>
  </si>
  <si>
    <t>*02.12.01.22.b</t>
  </si>
  <si>
    <t>Wärmedämmplatten aus extrudiertem Polystyrol XPS: als horizontale Wärmedämmung in Boden- und Flachdachaufbauten; Rohdichte &gt;=30 kg/m³, D 18,0 cm</t>
  </si>
  <si>
    <t>*02.12.01.23</t>
  </si>
  <si>
    <t>Wärmedämmplatten aus extrudiertem Polystyrol XPS: als horizontale Wärmedämmung mit hoher Druckfestigkeit unter Fundamentplatten</t>
  </si>
  <si>
    <t>*02.12.01.23.a</t>
  </si>
  <si>
    <t>Wärmedämmplatten aus extrudiertem Polystyrol XPS: als horizontale Wärmedämmung mit hoher Druckfestigkeit unter Fundamentplatten, D 10,0 cm</t>
  </si>
  <si>
    <t>*02.12.01.24</t>
  </si>
  <si>
    <t>Wärmedämmplatten aus expandiertem Polystyrol (EPS) mit Eigengefälle als geneigte Wärmedämmung für Flachdachflächen</t>
  </si>
  <si>
    <t>*02.12.01.24.a</t>
  </si>
  <si>
    <t>Wärmedämmplatten aus expandiertem Polystyrol (EPS) mit Eigengefälle als geneigte Wärmedämmung in Flachdachaufbauten; Plattenstärke 4-6cm</t>
  </si>
  <si>
    <t>*02.12.01.25</t>
  </si>
  <si>
    <t>Wärmedämmplatten aus Polyurethan-Hartschaum-Paneelen PUR als horizontale Wärmedämmung in Flachdachaufbauten</t>
  </si>
  <si>
    <t>*02.12.01.25.a</t>
  </si>
  <si>
    <t>Wärmedämmplatten aus Polyurethan-Hartschaum-Paneelen PUR als horizontale Wärmedämmung in Flachdachaufbauten: D 16,0 cm</t>
  </si>
  <si>
    <t>*02.12.01.26</t>
  </si>
  <si>
    <t>Liefern und Einbauen von eingeschweißten Blöcken aus expandiertem Polystyrol-Hartschaum als Auffüllmaterial für Geländemodellierungen bei unterkellerten Bereichen</t>
  </si>
  <si>
    <t>Summe Wärmedämmungen</t>
  </si>
  <si>
    <t>*02.12.02</t>
  </si>
  <si>
    <t>Schalldämmungen</t>
  </si>
  <si>
    <t>*02.12.02.08</t>
  </si>
  <si>
    <t>Expandierte Polystyrol-Hartschaum-Paneele (EPS) als horizontale Trittschalldämmung in Bodenflächen</t>
  </si>
  <si>
    <t>*02.12.02.08.a</t>
  </si>
  <si>
    <t>Expandierte Polystyrol-Hartschaum-Paneele (EPS) als horizontale Trittschalldämmung in Bodenflächen; Plattenstärke 23/20 mm</t>
  </si>
  <si>
    <t>Summe Schalldämmungen</t>
  </si>
  <si>
    <t>Summe Dämmarbeiten</t>
  </si>
  <si>
    <t>*02.15</t>
  </si>
  <si>
    <t>Dachabdichtungsarbeiten</t>
  </si>
  <si>
    <t>*02.15.01</t>
  </si>
  <si>
    <t>Dachabdichtungen</t>
  </si>
  <si>
    <t>*02.15.01.05</t>
  </si>
  <si>
    <t>PVC-Dachabdichtung:</t>
  </si>
  <si>
    <t>*02.15.01.05.b</t>
  </si>
  <si>
    <t>PVC-Dachabdichtung: als Abdichtung von Flachdächern, s= 1,8mm, mit Trennlagen</t>
  </si>
  <si>
    <t>*02.15.01.05.c</t>
  </si>
  <si>
    <t>PVC-Dachabdichtung: mit Trennlagen als Abdichtung von Kastenrinnen, s= 1,8mm</t>
  </si>
  <si>
    <t>*02.15.01.10</t>
  </si>
  <si>
    <t>Schutz- und Drainagematte für Flachdächer</t>
  </si>
  <si>
    <t>Summe Dachabdichtungen</t>
  </si>
  <si>
    <t>*02.15.02</t>
  </si>
  <si>
    <t>Anschlüsse, Abschlüsse</t>
  </si>
  <si>
    <t>*02.15.02.01</t>
  </si>
  <si>
    <t>Randaufkantung PVC:</t>
  </si>
  <si>
    <t>02.15.02.04</t>
  </si>
  <si>
    <t>Überhangstreifen:</t>
  </si>
  <si>
    <t>02.15.02.04.b</t>
  </si>
  <si>
    <t>Überhangstreifen: Z 15cm</t>
  </si>
  <si>
    <t>02.15.02.06</t>
  </si>
  <si>
    <t>Maueranschluß - plastiziertes Blech</t>
  </si>
  <si>
    <t>*02.15.02.07</t>
  </si>
  <si>
    <t>Einbauelemente als Rohr- und Antennendurchführungen in Abdichtungsbahnen aus PVC-P</t>
  </si>
  <si>
    <t>*02.15.02.07.b</t>
  </si>
  <si>
    <t>Einbauelemente als Rohr- und Antennendurchführungen in Abdichtungsbahnen aus PVC-P: über ø 80-150mm</t>
  </si>
  <si>
    <t>St</t>
  </si>
  <si>
    <t>*02.15.02.09</t>
  </si>
  <si>
    <t>Wandanschlussprofil aus feuerverzinktem Metallbarren mit rückseitig extrudierter Rundschnur aus PVC</t>
  </si>
  <si>
    <t>Summe Anschlüsse, Abschlüsse</t>
  </si>
  <si>
    <t>*02.15.03</t>
  </si>
  <si>
    <t>*02.15.03.01</t>
  </si>
  <si>
    <t>Wärmegedämmte Flachdachabläufe aus Polypropylen (PP)</t>
  </si>
  <si>
    <t>*02.15.03.01.f</t>
  </si>
  <si>
    <t>Wärmegedämmte Flachdachabläufe aus Polypropylen (PP); senkrecht wärmeged. DN 125 mit Aufstockel.</t>
  </si>
  <si>
    <t>02.15.03.01.h</t>
  </si>
  <si>
    <t>Wärmegedämmte Flachdachabläufe aus Polypropylen (PP); liegend wärmeged. DN 125 mit Aufstockel.</t>
  </si>
  <si>
    <t>02.15.03.01.i</t>
  </si>
  <si>
    <t>Wärmegedämmte Flachdachabläufe aus Polypropylen (PP); wärmegedämmter Verbindungsstutzen</t>
  </si>
  <si>
    <t>02.15.04</t>
  </si>
  <si>
    <t>Schüttungen und Beläge</t>
  </si>
  <si>
    <t>*02.15.04.01</t>
  </si>
  <si>
    <t>Schutzschicht aus gewaschenem Rundkies</t>
  </si>
  <si>
    <t>*02.15.04.01.a</t>
  </si>
  <si>
    <t>Schutzschicht aus gewaschenem Rundkies, s= 5 cm</t>
  </si>
  <si>
    <t>Summe Schüttungen und Beläge</t>
  </si>
  <si>
    <t>Summe Dachabdichtungsarbeiten</t>
  </si>
  <si>
    <t>*02.16</t>
  </si>
  <si>
    <t>Dränarbeiten, Abfluss- und Abwasserleitungen, Straßendecken</t>
  </si>
  <si>
    <t>*02.16.01</t>
  </si>
  <si>
    <t>Dränrohre</t>
  </si>
  <si>
    <t>*02.16.01.02</t>
  </si>
  <si>
    <t>Dränleitung PVC:</t>
  </si>
  <si>
    <t>*02.16.01.02.b</t>
  </si>
  <si>
    <t>Dränleitung PVC: DN 150</t>
  </si>
  <si>
    <t>*02.16.01.03</t>
  </si>
  <si>
    <t>Dränleitung HDPE:</t>
  </si>
  <si>
    <t>*02.16.01.03.a</t>
  </si>
  <si>
    <t>Dränleitung HDPE: DN 110mm</t>
  </si>
  <si>
    <t>Summe Dränrohre</t>
  </si>
  <si>
    <t>*02.16.02</t>
  </si>
  <si>
    <t>Drän- und Filterschichten</t>
  </si>
  <si>
    <t>*02.16.02.02</t>
  </si>
  <si>
    <t>Dränschicht Wände:</t>
  </si>
  <si>
    <t>*02.16.02.02.b</t>
  </si>
  <si>
    <t>Dränschicht Wände: Polyäthylen-Noppenbahn</t>
  </si>
  <si>
    <t>*02.16.02.02.c</t>
  </si>
  <si>
    <t>Dränschicht Wände: Verbundkörper mit Filterlage:</t>
  </si>
  <si>
    <t>*02.16.02.03</t>
  </si>
  <si>
    <t>Dränschicht:</t>
  </si>
  <si>
    <t>*02.16.02.03.a</t>
  </si>
  <si>
    <t>Dränschicht: Filtervlies D 0,7mm</t>
  </si>
  <si>
    <t>Summe Drän- und Filterschichten</t>
  </si>
  <si>
    <t>*02.16.04</t>
  </si>
  <si>
    <t>Abwasserleitungen</t>
  </si>
  <si>
    <t>02.16.04.04</t>
  </si>
  <si>
    <t>PVC strukturierte Abwasserleitungen</t>
  </si>
  <si>
    <t>02.16.04.04.c</t>
  </si>
  <si>
    <t>PVC strukturierte Abwasserleitungen: DN 160 mm</t>
  </si>
  <si>
    <t>Summe Abwasserleitungen</t>
  </si>
  <si>
    <t>*02.16.07</t>
  </si>
  <si>
    <t>Schächte</t>
  </si>
  <si>
    <t>*02.16.07.01</t>
  </si>
  <si>
    <t>Unbewehrte Betonschächte, rechteckig</t>
  </si>
  <si>
    <t>*02.16.07.01.b</t>
  </si>
  <si>
    <t>Unbewehrte Betonschächte, rechteckig: 40x40</t>
  </si>
  <si>
    <t>*02.16.07.01.d</t>
  </si>
  <si>
    <t>Unbewehrte Betonschächte, rechteckig: 60x60</t>
  </si>
  <si>
    <t>*02.16.07.01.f</t>
  </si>
  <si>
    <t>Unbewehrte Betonschächte, rechteckig: 100x100</t>
  </si>
  <si>
    <t>*02.16.07.06</t>
  </si>
  <si>
    <t>Sickerschacht Regenwasser:</t>
  </si>
  <si>
    <t>*02.16.07.06.c</t>
  </si>
  <si>
    <t>Sickerschacht Für Regenwasser, ø 1000mm</t>
  </si>
  <si>
    <t>*02.16.07.11</t>
  </si>
  <si>
    <t>Liefern und Einbauen von Bodenablauf mit stufenlos höhenverstellbarem Aufsatzstück aus Polypropylen und Rostabdeckung aus Edelstahl</t>
  </si>
  <si>
    <t>Summe Schächte</t>
  </si>
  <si>
    <t>02.16.08</t>
  </si>
  <si>
    <t>Schachtabdeckungen, Rinnenabdeckungen und Einbauteile</t>
  </si>
  <si>
    <t>02.16.08.01</t>
  </si>
  <si>
    <t>Schachtabdeckung Gußeisen:</t>
  </si>
  <si>
    <t>02.16.08.01.b</t>
  </si>
  <si>
    <t>Schachtabdeckung Gußeisen: 400x400mm, 20-30kg</t>
  </si>
  <si>
    <t>02.16.08.01.d</t>
  </si>
  <si>
    <t>Schachtabdeckung Gußeisen: 600x600mm, 110-120kg</t>
  </si>
  <si>
    <t>02.16.08.02</t>
  </si>
  <si>
    <t>Gitterrost Gußeisen:</t>
  </si>
  <si>
    <t>02.16.08.02.b</t>
  </si>
  <si>
    <t>Gitterrost Gußeisen: 400x400mm, 25-30kg</t>
  </si>
  <si>
    <t>02.16.08.20</t>
  </si>
  <si>
    <t>Quadratischer Ablaufrost in Sphärogus C250:</t>
  </si>
  <si>
    <t>02.16.08.20.b</t>
  </si>
  <si>
    <t>Quadratischer Ablaufrost in Sphärogus C250: 400x400mm, ca. 24kg</t>
  </si>
  <si>
    <t>*02.16.08.21</t>
  </si>
  <si>
    <t>Bodenablauf im Hofbereich; Schachtelement, Verlängerungsteil und Ausgleichsring aus Beton sowie Geschiebeeimer aus feuerverzinktem Stahl</t>
  </si>
  <si>
    <t>*02.16.08.22</t>
  </si>
  <si>
    <t>Schachtabdeckung aus rostfreiem Stahl als Fülldeckel</t>
  </si>
  <si>
    <t>Summe Schachtabdeckungen, Rinnenabdeckungen und Einbauteile</t>
  </si>
  <si>
    <t>*02.16.09</t>
  </si>
  <si>
    <t>Straßen, Wege, Plätze</t>
  </si>
  <si>
    <t>*02.16.09.01</t>
  </si>
  <si>
    <t>Schottertragschicht:</t>
  </si>
  <si>
    <t>*02.16.09.01.a</t>
  </si>
  <si>
    <t>Schottertragschicht: D 15cm</t>
  </si>
  <si>
    <t>02.16.09.07</t>
  </si>
  <si>
    <t>Bituminöses Mischgut für herkömmliche Binderschichten:</t>
  </si>
  <si>
    <t>02.16.09.07.a</t>
  </si>
  <si>
    <t>Bituminöses Mischgut für herkömmliche Binderschichten: je m2 und cm Schichtstärke, eingebaut</t>
  </si>
  <si>
    <t>02.16.09.08</t>
  </si>
  <si>
    <t>Bituminöses Mischgut für herkömmliche Verschleißschichten:</t>
  </si>
  <si>
    <t>02.16.09.08.a</t>
  </si>
  <si>
    <t>Bituminöses Mischgut für herkömmliche Verschleißschichten: Schichtstärke, eingebaut: 3 cm</t>
  </si>
  <si>
    <t>02.16.09.09</t>
  </si>
  <si>
    <t>Pflasterdecke Porphyr:</t>
  </si>
  <si>
    <t>02.16.09.09.b</t>
  </si>
  <si>
    <t>Pflasterdecke Porphyr: Stückgrößen: 6/8cm</t>
  </si>
  <si>
    <t>02.16.09.10</t>
  </si>
  <si>
    <t>Binderleiste Porphyr:</t>
  </si>
  <si>
    <t>02.16.09.10.a</t>
  </si>
  <si>
    <t>Binderleiste Porphyr: Abm. 8x12x25cm</t>
  </si>
  <si>
    <t>02.16.09.11</t>
  </si>
  <si>
    <t>Randstein Porphyr:</t>
  </si>
  <si>
    <t>02.16.09.11.e</t>
  </si>
  <si>
    <t>Randstein Porphyr: gefräste u. geflammte Stirnfl. 12x25(H)</t>
  </si>
  <si>
    <t>*02.16.09.14</t>
  </si>
  <si>
    <t>Plattenbelag unregel.:</t>
  </si>
  <si>
    <t>*02.16.09.14.a</t>
  </si>
  <si>
    <t>Plattenbelag unregel.: Porphyr</t>
  </si>
  <si>
    <t>*02.16.09.24</t>
  </si>
  <si>
    <t>Pflasterbelag aus wiedergewonnenen Prophyrwürfel 8/10 cm, auf Splittbett verlegt</t>
  </si>
  <si>
    <t>*02.16.09.25</t>
  </si>
  <si>
    <t>Setzen von wiedergewonnenen Randsteinen aus Porphyr</t>
  </si>
  <si>
    <t>*02.16.09.26</t>
  </si>
  <si>
    <t>Treppenbelag aus Porphyr für Trittstufen, in einem Stück, auf Stahltreppe verlegt, Abmessungen ca. 123,5/30cm, Stärke 4 cm</t>
  </si>
  <si>
    <t>*02.16.09.27</t>
  </si>
  <si>
    <t>Einfassung für Außengestaltungen aus Corten- Flachstahl mit Profilrohraussteifung im Mörtelbett</t>
  </si>
  <si>
    <t>*02.16.09.28</t>
  </si>
  <si>
    <t>Umlaufender Randstreifen aus gewaschenem Rundkies, Breite 50cm</t>
  </si>
  <si>
    <t>*02.16.09.29</t>
  </si>
  <si>
    <t>Aufbereiten und Montieren wiedergewonnener Einfriedungen und Geländer aus Holz und Metall</t>
  </si>
  <si>
    <t>*02.16.09.30</t>
  </si>
  <si>
    <t>Reparatur des bestehenden Drahtgitterzaunes mit Rundpfosten aus Metall, Höhe bis zu 3,0m</t>
  </si>
  <si>
    <t>*02.16.09.31</t>
  </si>
  <si>
    <t>Sandkasten aus Rundholz vom Baumbestand</t>
  </si>
  <si>
    <t>Summe Straßen, Wege, Plätze</t>
  </si>
  <si>
    <t>Summe Dränarbeiten, Abfluss- und Abwasserleitungen, Straßendecken</t>
  </si>
  <si>
    <t>*02.17</t>
  </si>
  <si>
    <t>Gärtnerarbeiten</t>
  </si>
  <si>
    <t>*02.17.01</t>
  </si>
  <si>
    <t>Rasenflächen</t>
  </si>
  <si>
    <t>02.17.01.01</t>
  </si>
  <si>
    <t>Gartenerde:</t>
  </si>
  <si>
    <t>02.17.01.01.b</t>
  </si>
  <si>
    <t>Gartenerde: Einbau maschinell</t>
  </si>
  <si>
    <t>*02.17.01.02</t>
  </si>
  <si>
    <t>*02.17.01.03</t>
  </si>
  <si>
    <t>Liefern und Einbringen von Rindenmulch</t>
  </si>
  <si>
    <t>*02.17.01.04</t>
  </si>
  <si>
    <t>Armierung aus Kunststoff- Wabenmatte für Erdaufschüttungen auf Abdichtungsbahnen im Gefälle</t>
  </si>
  <si>
    <t>Summe Rasenflächen</t>
  </si>
  <si>
    <t>*02.17.04</t>
  </si>
  <si>
    <t>Dachbegrünung</t>
  </si>
  <si>
    <t>02.17.04.01</t>
  </si>
  <si>
    <t>Intensive Dachbegrünung bis 5° Dachneigung</t>
  </si>
  <si>
    <t>02.17.04.01.b</t>
  </si>
  <si>
    <t>Intensive Dachbegrünung mit Dränelement aus Blähschiefer</t>
  </si>
  <si>
    <t>Summe Dachbegrünung</t>
  </si>
  <si>
    <t>Summe Gärtnerarbeiten</t>
  </si>
  <si>
    <t>*02.18</t>
  </si>
  <si>
    <t>Maurerbeihilfen</t>
  </si>
  <si>
    <t>*02.18.09</t>
  </si>
  <si>
    <t>Maurerbeihilfen - Heizungsanlagen</t>
  </si>
  <si>
    <t>*02.18.09.01</t>
  </si>
  <si>
    <t>Maurerbeih. Heizungsanlage</t>
  </si>
  <si>
    <t>%</t>
  </si>
  <si>
    <t>Summe Maurerbeihilfen - Heizungsanlagen</t>
  </si>
  <si>
    <t>*02.18.11</t>
  </si>
  <si>
    <t>Maurerbeihilfen - Sanitäre Anlagen</t>
  </si>
  <si>
    <t>*02.18.11.01</t>
  </si>
  <si>
    <t>Maurerbeih. sanit. Anlage</t>
  </si>
  <si>
    <t>Summe Maurerbeihilfen - Sanitäre Anlagen</t>
  </si>
  <si>
    <t>*02.18.12</t>
  </si>
  <si>
    <t>Maurerbeihilfen - Elektroanlagen</t>
  </si>
  <si>
    <t>*02.18.12.01</t>
  </si>
  <si>
    <t>Maurerbeih. Elektroanlage:</t>
  </si>
  <si>
    <t>*02.18.12.01.b</t>
  </si>
  <si>
    <t>Maurerbeih. Elektroanlage: öff. Gebäude</t>
  </si>
  <si>
    <t>Summe Maurerbeihilfen - Elektroanlagen</t>
  </si>
  <si>
    <t>*02.18.13</t>
  </si>
  <si>
    <t>Maurerbeihilfen – Bodenbelag- und Parkettarbeiten</t>
  </si>
  <si>
    <t>*02.18.13.01</t>
  </si>
  <si>
    <t>Maurerbeihilfen für Bodenbelag- und Parkettarbeiten</t>
  </si>
  <si>
    <t>Summe Maurerbeihilfen – Bodenbelag- und Parkettarbeiten</t>
  </si>
  <si>
    <t>*02.18.14</t>
  </si>
  <si>
    <t>Maurerbeihilfen – Aufzugsanlagen</t>
  </si>
  <si>
    <t>*02.18.14.01</t>
  </si>
  <si>
    <t>Maurerbeihilfen für Aufzugsanlagen</t>
  </si>
  <si>
    <t>Summe Maurerbeihilfen – Aufzugsanlagen</t>
  </si>
  <si>
    <t>*02.18.15</t>
  </si>
  <si>
    <t>Maurerbeihilfen – Tischlerarbeiten Innentüren</t>
  </si>
  <si>
    <t>*02.18.15.01</t>
  </si>
  <si>
    <t>Maurerbeihilfen für Tischlerarbeiten Innentüren</t>
  </si>
  <si>
    <t>Summe Maurerbeihilfen – Tischlerarbeiten Innentüren</t>
  </si>
  <si>
    <t>Summe Maurerbeihilfen</t>
  </si>
  <si>
    <t>*02.19</t>
  </si>
  <si>
    <t>Sanierungsarbeiten</t>
  </si>
  <si>
    <t>*02.19.04</t>
  </si>
  <si>
    <t>Öffnungen, Schlitze</t>
  </si>
  <si>
    <t>*02.19.04.11</t>
  </si>
  <si>
    <t>Herstellen oder Vergrößern von Öffnungen, Nischen, Schlitzen und Durchbrüchen in Mauerwerken aus Beton, Stahlbeton oder Ziegelmauerwerk</t>
  </si>
  <si>
    <t>*02.19.04.12</t>
  </si>
  <si>
    <t>Schließen oder Reduzieren von vorhandenen Öffnungen, Nischen, Schlitzen und Durchbrüchen in Mauerwerken jeglicher Stärke durch Aufmauern von Ziegelsteinen</t>
  </si>
  <si>
    <t>Summe Öffnungen, Schlitze</t>
  </si>
  <si>
    <t>02.19.06</t>
  </si>
  <si>
    <t>Bauliche Umgestaltungen</t>
  </si>
  <si>
    <t>*02.19.06.01</t>
  </si>
  <si>
    <t>Flickmauerwerk</t>
  </si>
  <si>
    <t>Summe Bauliche Umgestaltungen</t>
  </si>
  <si>
    <t>*02.19.10</t>
  </si>
  <si>
    <t>Böden und Bodenaufbauten</t>
  </si>
  <si>
    <t>*02.19.10.01</t>
  </si>
  <si>
    <t>Schützen von bestehen bleibenden Bodenbelägen</t>
  </si>
  <si>
    <t>*02.19.10.02</t>
  </si>
  <si>
    <t>Schützen von bestehen bleibenden Schwingböden</t>
  </si>
  <si>
    <t>Summe Böden und Bodenaufbauten</t>
  </si>
  <si>
    <t>Summe Sanierungsarbeiten</t>
  </si>
  <si>
    <t>Summe BAUMEISTERARBEITEN</t>
  </si>
  <si>
    <t>*03</t>
  </si>
  <si>
    <t>Schlosserarbeiten</t>
  </si>
  <si>
    <t>*03.01</t>
  </si>
  <si>
    <t>Stahlbauarbeiten</t>
  </si>
  <si>
    <t>*03.01.01</t>
  </si>
  <si>
    <t>Gesamtbauwerke und Bauteile</t>
  </si>
  <si>
    <t>*03.01.01.01</t>
  </si>
  <si>
    <t>Konstruktiver Stahlbau:</t>
  </si>
  <si>
    <t>03.01.01.01.f</t>
  </si>
  <si>
    <t>Konstruktiver Stahlbau: Verzinkung Träger</t>
  </si>
  <si>
    <t>03.01.01.01.h</t>
  </si>
  <si>
    <t>Konstruktiver Stahlbau: einzelne Bauteile S235, S275</t>
  </si>
  <si>
    <t>03.01.01.01.j</t>
  </si>
  <si>
    <t>Konstruktiver Stahlbau: einzelne Bauteile S355</t>
  </si>
  <si>
    <t>Summe Gesamtbauwerke und Bauteile</t>
  </si>
  <si>
    <t>Summe Stahlbauarbeiten</t>
  </si>
  <si>
    <t>*03.02</t>
  </si>
  <si>
    <t>Schachtabdeckungen, Gitterroste</t>
  </si>
  <si>
    <t>*03.02.02</t>
  </si>
  <si>
    <t>Gitterroste</t>
  </si>
  <si>
    <t>*03.02.02.04</t>
  </si>
  <si>
    <t>Gitterrost aus Stahl:</t>
  </si>
  <si>
    <t>*03.02.02.04.a</t>
  </si>
  <si>
    <t>Gitterrost aus Stahl: MW 31x9 mm, nicht befahrbar</t>
  </si>
  <si>
    <t>Summe Gitterroste</t>
  </si>
  <si>
    <t>Summe Schachtabdeckungen, Gitterroste</t>
  </si>
  <si>
    <t>*03.03</t>
  </si>
  <si>
    <t>Handläufe, Geländer, Gitter, Einfriedungen</t>
  </si>
  <si>
    <t>*03.03.01</t>
  </si>
  <si>
    <t>Handläufe</t>
  </si>
  <si>
    <t>*03.03.01.05</t>
  </si>
  <si>
    <t>Handläufe für innenliegende Treppen aus Stahlrohr d= 30mm, samt Feuerverzinkung und Pulverbeschichtung</t>
  </si>
  <si>
    <t>*03.03.01.06</t>
  </si>
  <si>
    <t>Handläufe für außenliegende Treppen aus Edelstahlrohr d= 50mm, Oberfläche satiniert</t>
  </si>
  <si>
    <t>Summe Handläufe</t>
  </si>
  <si>
    <t>*03.03.02</t>
  </si>
  <si>
    <t>Geländer</t>
  </si>
  <si>
    <t>*03.03.02.03</t>
  </si>
  <si>
    <t>Geländer aus Ganzglas im Innenbereich h= 1100mm, samt Unterkonstruktion</t>
  </si>
  <si>
    <t>*03.03.02.04</t>
  </si>
  <si>
    <t>Geländer aus Stahl, samt Feuerverzinkung und Pulverbeschichtung</t>
  </si>
  <si>
    <t>*03.03.02.04.a</t>
  </si>
  <si>
    <t>Geländer aus Stahl, h= 1280mm, geradlinig, samt Feuerverzinkung und Pulverbeschichtung</t>
  </si>
  <si>
    <t>*03.03.02.04.b</t>
  </si>
  <si>
    <t>Geländer aus Stahl, h= 1000mm, geradlinig, samt Feuerverzinkung und Pulverbeschichtung</t>
  </si>
  <si>
    <t>*03.03.02.04.c</t>
  </si>
  <si>
    <t>Geländer aus Stahl, h= 1000mm, unregelmäßiger kurvenförmiger Verlauf, samt Feuerverzinkung und Pulverbeschichtung</t>
  </si>
  <si>
    <t>*03.03.02.05</t>
  </si>
  <si>
    <t>Zugangstor aus Stahl, h= 1000mm, DL 1200mm, samt Feuerverzinkung und Pulverbeschichtung</t>
  </si>
  <si>
    <t>*03.03.02.06</t>
  </si>
  <si>
    <t>Zugangs- und Zufahrtstor aus Stahl mit wiedergewonnenen Holzlatten, h= 1100mm, DL 1000+3000mm, samt Feuerverzinkung und Pulverbeschichtung</t>
  </si>
  <si>
    <t>*03.03.02.07</t>
  </si>
  <si>
    <t>Zugangstor aus Stahl mit wiedergewonnenen Holzlatten, h= 1100mm, DL 1000mm, samt Feuerverzinkung und Pulverbeschichtung</t>
  </si>
  <si>
    <t>*03.03.02.08</t>
  </si>
  <si>
    <t>Unterkonstruktion aus Stahl für Fassadenschalung aus Holz mit Zugangstor samt Feuerverzinkung und Pulverbeschichtung</t>
  </si>
  <si>
    <t>*03.03.02.08.a</t>
  </si>
  <si>
    <t>Unterkonstruktion aus Stahl für Fassadenschalung aus Holz mit Zugangstor samt Feuerverzinkung und Pulverbeschichtung: Lager EG, 2100/2800mm mit einflügeligem Zugangstor, DL 850/2800mm</t>
  </si>
  <si>
    <t>*03.03.02.08.b</t>
  </si>
  <si>
    <t>Unterkonstruktion aus Stahl für Fassadenschalung aus Holz mit Zugangstor samt Feuerverzinkung und Pulverbeschichtung: Müllraum EG, 2480/2800mm mit einflügeligem Zugangstor, DL 1200/2800mm</t>
  </si>
  <si>
    <t>*03.03.02.08.c</t>
  </si>
  <si>
    <t>Unterkonstruktion aus Stahl für Fassadenschalung aus Holz mit Zugangstor samt Feuerverzinkung und Pulverbeschichtung: Lager EG, 1800/2800mm mit einflügeligem Zugangstor, DL 850/2800mm</t>
  </si>
  <si>
    <t>*03.03.02.08.d</t>
  </si>
  <si>
    <t>Unterkonstruktion aus Stahl für Fassadenschalung aus Holz mit Zugangstor samt Feuerverzinkung und Pulverbeschichtung: Lager OG, 1650/3000mm mit zweiflügeligem Zugangstor, DL 1550/2600mm</t>
  </si>
  <si>
    <t>Summe Geländer</t>
  </si>
  <si>
    <t>Summe Handläufe, Geländer, Gitter, Einfriedungen</t>
  </si>
  <si>
    <t>*03.04</t>
  </si>
  <si>
    <t>Treppen</t>
  </si>
  <si>
    <t>*03.04.01</t>
  </si>
  <si>
    <t>Einläufige gerade Treppen</t>
  </si>
  <si>
    <t>*03.04.01.02</t>
  </si>
  <si>
    <t>Außentreppe aus feuerverzinktem Stahl, mit einem Treppenlauf, 23 Stufen und Zwischenpodest, Überwindungshöhe 3,85 m</t>
  </si>
  <si>
    <t>Summe Einläufige gerade Treppen</t>
  </si>
  <si>
    <t>Summe Treppen</t>
  </si>
  <si>
    <t>*03.06</t>
  </si>
  <si>
    <t>Türen</t>
  </si>
  <si>
    <t>*03.06.02</t>
  </si>
  <si>
    <t>Türen aus Aluminium</t>
  </si>
  <si>
    <t>*03.06.02.03</t>
  </si>
  <si>
    <t>Außentürelement aus Aluminium, Typ T.EG01, ML b/h: 570/30+280+20cm</t>
  </si>
  <si>
    <t>*03.06.02.04</t>
  </si>
  <si>
    <t>Außentürelement aus Aluminium, Typ T.EG05, ML b/h: 215/30+280+20cm</t>
  </si>
  <si>
    <t>*03.06.02.05</t>
  </si>
  <si>
    <t>Außentürelement aus Aluminium über Eck, Typ T.EG06 + F.EG16, ML b/h: 145+350/30+280cm</t>
  </si>
  <si>
    <t>*03.06.02.06</t>
  </si>
  <si>
    <t>Außentürelement aus Aluminium, Typ T.EG09, ML b/h: 195/30+280cm</t>
  </si>
  <si>
    <t>*03.06.02.07</t>
  </si>
  <si>
    <t>Außentürelement aus Aluminium, Typ T.OG08, ML b/h: 208/25+300+20cm</t>
  </si>
  <si>
    <t>*03.06.02.08</t>
  </si>
  <si>
    <t>Außentürelement aus Aluminium, Typ T.OG09, ML b/h: 406/25+300+20cm</t>
  </si>
  <si>
    <t>*03.06.02.09</t>
  </si>
  <si>
    <t>Außenabschlusselement aus Aluminium, Typ T.KG02, ML b/h: 220/25+1015cm</t>
  </si>
  <si>
    <t>Summe Türen aus Aluminium</t>
  </si>
  <si>
    <t>*03.06.03</t>
  </si>
  <si>
    <t>Feuerschutzabschlüsse</t>
  </si>
  <si>
    <t>*03.06.03.08</t>
  </si>
  <si>
    <t>Brandschutztür aus Stahl, REI 60, Typ T.KG01, ML b/h: 110/215 cm</t>
  </si>
  <si>
    <t>*03.06.03.09</t>
  </si>
  <si>
    <t>Brandschutztür aus Stahl, REI 120, Typ T.EG19, ML b/h: 140/215 cm</t>
  </si>
  <si>
    <t>*03.06.03.10</t>
  </si>
  <si>
    <t>Brandschutztür aus Stahl, REI 120, Typ T.EG20, ML b/h: 115/215 cm</t>
  </si>
  <si>
    <t>*03.06.03.11</t>
  </si>
  <si>
    <t>Außentürelement aus Aluminium, EI60, Typ T.EG04, ML b/h: 155/30+240cm</t>
  </si>
  <si>
    <t>*03.06.03.12</t>
  </si>
  <si>
    <t>Innentürelement aus Aluminium, EI60, Typ T.EG02 und T.EG03, ML b/h: 215/30+280+20cm</t>
  </si>
  <si>
    <t>*03.06.03.13</t>
  </si>
  <si>
    <t>Innentürelement aus Aluminium, EI60, Typ T.EG07 und T.EG.08, ML b/h: 155/30+240cm</t>
  </si>
  <si>
    <t>*03.06.03.14</t>
  </si>
  <si>
    <t>Fixverglasungselement aus Aluminium, EI60, Typ F.OG09, ML b/h: 170/30+135+13cm</t>
  </si>
  <si>
    <t>*03.06.03.15</t>
  </si>
  <si>
    <t>Türanschlagstopper</t>
  </si>
  <si>
    <t>Summe Feuerschutzabschlüsse</t>
  </si>
  <si>
    <t>Summe Türen</t>
  </si>
  <si>
    <t>*03.09</t>
  </si>
  <si>
    <t>Kleinteile, Einbauteile</t>
  </si>
  <si>
    <t>*03.09.01</t>
  </si>
  <si>
    <t>Anker, Winkel, Konsolen</t>
  </si>
  <si>
    <t>03.09.01.01</t>
  </si>
  <si>
    <t>Anker, Winkel, Konsolen aus Stahl</t>
  </si>
  <si>
    <t>Summe Anker, Winkel, Konsolen</t>
  </si>
  <si>
    <t>*03.09.02</t>
  </si>
  <si>
    <t>Bodenabschlüsse</t>
  </si>
  <si>
    <t>*03.09.02.03</t>
  </si>
  <si>
    <t>Fußbodenabschlüsse aus gekanteten Flachstählen in feuerverzinktem Stahl</t>
  </si>
  <si>
    <t>Summe Bodenabschlüsse</t>
  </si>
  <si>
    <t>Summe Kleinteile, Einbauteile</t>
  </si>
  <si>
    <t>*03.13</t>
  </si>
  <si>
    <t>Sonderelemente aus Stahl</t>
  </si>
  <si>
    <t>*03.13.01</t>
  </si>
  <si>
    <t>*03.13.01.01</t>
  </si>
  <si>
    <t>Fest installierte Einhängevorrichtung aus Stahl für mobile Leiter</t>
  </si>
  <si>
    <t>*03.13.01.02</t>
  </si>
  <si>
    <t>Mobile Teleskopleiter aus Aluminium, l=6,50 m</t>
  </si>
  <si>
    <t>*03.13.01.03</t>
  </si>
  <si>
    <t>Briefkastenanlage aus Stahl verzinkt und pulverbeschichtet nach Wahl der BL, Abmessungen l/t/h ca. 1050/100/330 mm</t>
  </si>
  <si>
    <t>Summe Sonderelemente aus Stahl</t>
  </si>
  <si>
    <t>Summe Schlosserarbeiten</t>
  </si>
  <si>
    <t>*04</t>
  </si>
  <si>
    <t>Malerarbeiten und Trockenbauarbeiten</t>
  </si>
  <si>
    <t>*04.01</t>
  </si>
  <si>
    <t>Beschichtungen auf mineralischen Untergründen und Gipskartonplatten</t>
  </si>
  <si>
    <t>*04.01.01</t>
  </si>
  <si>
    <t>Untergrundvorbehandlung auf mineralischen Untergründen und Gipskartonplatten</t>
  </si>
  <si>
    <t>04.01.01.04</t>
  </si>
  <si>
    <t>Absperrmittel:</t>
  </si>
  <si>
    <t>04.01.01.04.a</t>
  </si>
  <si>
    <t>Absperrmittel: mit Kunststoffdisp.</t>
  </si>
  <si>
    <t>04.01.01.06</t>
  </si>
  <si>
    <t>Streichputz, Feinputzeffekt:</t>
  </si>
  <si>
    <t>04.01.01.06.a</t>
  </si>
  <si>
    <t>Streichputz, Feinputzeffekt: Innen</t>
  </si>
  <si>
    <t>Summe Untergrundvorbehandlung auf mineralischen Untergründen und Gipskartonplatten</t>
  </si>
  <si>
    <t>*04.01.02</t>
  </si>
  <si>
    <t>Beschichtungen auf mineralischen Untergründen für außen</t>
  </si>
  <si>
    <t>*04.01.02.03</t>
  </si>
  <si>
    <t>Disp. Silikatfarbe:</t>
  </si>
  <si>
    <t>*04.01.02.03.a</t>
  </si>
  <si>
    <t>Disp. Silikatfarbe: hellgetönt</t>
  </si>
  <si>
    <t>*04.01.02.03.b</t>
  </si>
  <si>
    <t>Disp. Silikatfarbe: mittelgetönt</t>
  </si>
  <si>
    <t>*04.01.02.03.c</t>
  </si>
  <si>
    <t>Disp. Silikatfarbe: sattgetönt</t>
  </si>
  <si>
    <t>Summe Beschichtungen auf mineralischen Untergründen für außen</t>
  </si>
  <si>
    <t>*04.01.03</t>
  </si>
  <si>
    <t>Beschichtungen auf mineralischen Untergründen für innen</t>
  </si>
  <si>
    <t>*04.01.03.03</t>
  </si>
  <si>
    <t>Dispersions-Silikatfarbe aus Kaliwasserglas:</t>
  </si>
  <si>
    <t>*04.01.03.03.a</t>
  </si>
  <si>
    <t>Dispersions-Silikatfarbe aus Kaliwasserglas: hellgetönt</t>
  </si>
  <si>
    <t>*04.01.03.03.b</t>
  </si>
  <si>
    <t>Dispersions-Silikatfarbe aus Kaliwasserglas: mittelgetönt</t>
  </si>
  <si>
    <t>*04.01.03.03.c</t>
  </si>
  <si>
    <t>Dispersions-Silikatfarbe aus Kaliwasserglas: sattgetönt</t>
  </si>
  <si>
    <t>*04.01.03.03.d</t>
  </si>
  <si>
    <t>Dispersions-Silikatfarbe aus Kaliwasserglas: Vollton</t>
  </si>
  <si>
    <t>*04.01.03.09</t>
  </si>
  <si>
    <t>Latexfarbe:</t>
  </si>
  <si>
    <t>*04.01.03.09.a</t>
  </si>
  <si>
    <t>Latexfarbe: hellgetönt</t>
  </si>
  <si>
    <t>*04.01.03.09.b</t>
  </si>
  <si>
    <t>Latexfarbe: mittelgetönt</t>
  </si>
  <si>
    <t>*04.01.03.09.c</t>
  </si>
  <si>
    <t>Latexfarbe: sattgetönt</t>
  </si>
  <si>
    <t>*04.01.03.09.d</t>
  </si>
  <si>
    <t>Latexfarbe: Vollton</t>
  </si>
  <si>
    <t>Summe Beschichtungen auf mineralischen Untergründen für innen</t>
  </si>
  <si>
    <t>Summe Beschichtungen auf mineralischen Untergründen und Gipskartonplatten</t>
  </si>
  <si>
    <t>*04.03</t>
  </si>
  <si>
    <t>Beschichtungen auf Metallflächen</t>
  </si>
  <si>
    <t>*04.03.01</t>
  </si>
  <si>
    <t>Untergrundvorbehandlungen auf Metallflächen</t>
  </si>
  <si>
    <t>04.03.01.01</t>
  </si>
  <si>
    <t>Entfetten u. Feinsäubern</t>
  </si>
  <si>
    <t>Summe Untergrundvorbehandlungen auf Metallflächen</t>
  </si>
  <si>
    <t>*04.03.02</t>
  </si>
  <si>
    <t>Erstbeschichtungen auf Metall</t>
  </si>
  <si>
    <t>*04.03.02.03</t>
  </si>
  <si>
    <t>Deckbesch.:</t>
  </si>
  <si>
    <t>04.03.02.03.a</t>
  </si>
  <si>
    <t>Deckbeschichtung auf Polyur¬ethanbasis und auf Alkydharz- und Phthalatharz-Basis mit Eisenglimmerpigmenten</t>
  </si>
  <si>
    <t>Summe Erstbeschichtungen auf Metall</t>
  </si>
  <si>
    <t>*04.03.03</t>
  </si>
  <si>
    <t>Beschichtung für besondere Beanspruchungen</t>
  </si>
  <si>
    <t>04.03.03.01</t>
  </si>
  <si>
    <t>Brandschutzsystem:</t>
  </si>
  <si>
    <t>04.03.03.01.a</t>
  </si>
  <si>
    <t>Brandschutzsystem: R 60</t>
  </si>
  <si>
    <t>Summe Beschichtung für besondere Beanspruchungen</t>
  </si>
  <si>
    <t>Summe Beschichtungen auf Metallflächen</t>
  </si>
  <si>
    <t>*04.05</t>
  </si>
  <si>
    <t>Trockenbauarbeiten</t>
  </si>
  <si>
    <t>*04.05.01</t>
  </si>
  <si>
    <t>Deckenverkleidungen</t>
  </si>
  <si>
    <t>*04.05.01.02</t>
  </si>
  <si>
    <t>Unterdecke Gipskartonpl.:</t>
  </si>
  <si>
    <t>*04.05.01.02.a</t>
  </si>
  <si>
    <t>Unterdecke Gipskartonpl.: D 12,5mm</t>
  </si>
  <si>
    <t>04.05.01.02.c</t>
  </si>
  <si>
    <t>Unterdecke Gipskartonpl.: D 12,5mm, wasserabweisend</t>
  </si>
  <si>
    <t>*04.05.01.03</t>
  </si>
  <si>
    <t>Verkleidung Dachschräge:</t>
  </si>
  <si>
    <t>*04.05.01.03.b</t>
  </si>
  <si>
    <t>Verkleidung Dachschräge: mineralisch gebundene Holzwolleplatten, Paneelstärke 25 mm</t>
  </si>
  <si>
    <t>*04.05.01.05</t>
  </si>
  <si>
    <t>Akustikdesigndecke:</t>
  </si>
  <si>
    <t>*04.05.01.05.a</t>
  </si>
  <si>
    <t>Akustikdesigndecke: Gipskarton D12,5mm</t>
  </si>
  <si>
    <t>04.05.01.07</t>
  </si>
  <si>
    <t>Leibungsverkleidungen Gipskartonplatten:</t>
  </si>
  <si>
    <t>04.05.01.07.b</t>
  </si>
  <si>
    <t>Leibungsverkleidungen Gipskartonplatten: 51 bis 100 cm</t>
  </si>
  <si>
    <t>ml</t>
  </si>
  <si>
    <t>*04.05.01.07.c</t>
  </si>
  <si>
    <t>Leibungsverkleidungen Gipskartonplatten: 101 bis 300 cm</t>
  </si>
  <si>
    <t>*04.05.01.25</t>
  </si>
  <si>
    <t>Abgehängte Akustikdecke aus mineralisch gebundenen Holzwolleplatten, Paneelstärke 25 mm</t>
  </si>
  <si>
    <t>*04.05.01.25.a</t>
  </si>
  <si>
    <t>Abgehängte Akustikdecke aus mineralisch gebundenen Holzwolleplatten, Paneelstärke 25 mm, Brandverhalten nach EN 13501-1 B-s1, d0</t>
  </si>
  <si>
    <t>*04.05.01.25.b</t>
  </si>
  <si>
    <t>Abgehängte Akustikdecke aus mineralisch gebundenen Holzwolleplatten, Paneelstärke 25 mm, Brandverhalten nach EN 13501-1 A2-s1, d0</t>
  </si>
  <si>
    <t>*04.05.01.26</t>
  </si>
  <si>
    <t>Aufpreis auf Akustikdecken aus mineralisch gebundenen Holzwolleplatten, für Versiegelung der Rückseite</t>
  </si>
  <si>
    <t>*04.05.01.27</t>
  </si>
  <si>
    <t>Aufpreis auf Akustikdesigndecke, für Aufbringung einer Schalldämmung aus Mineralwolle:</t>
  </si>
  <si>
    <t>*04.05.01.27.a</t>
  </si>
  <si>
    <t>Aufpreis auf Akustikdecken jeglicher Art, für Aufbringung einer Schalldämmung aus Mineralwolle: feldweise, s= 50mm</t>
  </si>
  <si>
    <t>*04.05.01.27.b</t>
  </si>
  <si>
    <t>Aufpreis auf Akustikdesigndecke, für Aufbringung einer Schalldämmung aus Mineralwolle: feldweise, s= 2x 40mm</t>
  </si>
  <si>
    <t>*04.05.01.27.c</t>
  </si>
  <si>
    <t>Aufpreis auf Akustikdecken jeglicher Art, für Aufbringung einer Schalldämmung aus Mineralwolle: feldweise, s= 100mm</t>
  </si>
  <si>
    <t>Summe Deckenverkleidungen</t>
  </si>
  <si>
    <t>*04.05.03</t>
  </si>
  <si>
    <t>Trockenputz</t>
  </si>
  <si>
    <t>*04.05.03.01</t>
  </si>
  <si>
    <t>Trockenputz aus Gipskartonplatten:</t>
  </si>
  <si>
    <t>*04.05.03.01.b</t>
  </si>
  <si>
    <t>Trockenputz aus Gipskartonplatten: D 12,5mm</t>
  </si>
  <si>
    <t>*04.05.03.03</t>
  </si>
  <si>
    <t>Vorsatzschale auf Metallunterbau:</t>
  </si>
  <si>
    <t>*04.05.03.03.b</t>
  </si>
  <si>
    <t>Vorsatzschale auf Metallunterbau: doppelte Beplankung</t>
  </si>
  <si>
    <t>Summe Trockenputz</t>
  </si>
  <si>
    <t>*04.05.04</t>
  </si>
  <si>
    <t>Oberflächenbearbeitung</t>
  </si>
  <si>
    <t>*04.05.04.05</t>
  </si>
  <si>
    <t>Revisionsklappen</t>
  </si>
  <si>
    <t>04.05.04.05.a</t>
  </si>
  <si>
    <t>Revisionsklappen: 30 x 30 cm</t>
  </si>
  <si>
    <t>04.05.04.05.c</t>
  </si>
  <si>
    <t>Revisionsklappen: 60 x 60 cm</t>
  </si>
  <si>
    <t>Summe Oberflächenbearbeitung</t>
  </si>
  <si>
    <t>Summe Trockenbauarbeiten</t>
  </si>
  <si>
    <t>Summe Malerarbeiten und Trockenbauarbeiten</t>
  </si>
  <si>
    <t>*05</t>
  </si>
  <si>
    <t>Keramische Fliesen- und Plattenarbeiten</t>
  </si>
  <si>
    <t>*05.01</t>
  </si>
  <si>
    <t>Keramische Bodenbeläge</t>
  </si>
  <si>
    <t>*05.01.02</t>
  </si>
  <si>
    <t>Keramische Bodenbeläge im Dünnbett</t>
  </si>
  <si>
    <t>*05.01.02.04</t>
  </si>
  <si>
    <t>Bodenbekleidung aus keramischen Feinsteinzeugfliesen</t>
  </si>
  <si>
    <t>*05.01.02.04.h</t>
  </si>
  <si>
    <t>Bodenbekleidung aus keramischen Feinsteinzeugfliesen, 30 x 30cm, s= 8,4mm, Rutschfestigkeit R10B</t>
  </si>
  <si>
    <t>*05.01.02.04.i</t>
  </si>
  <si>
    <t>Bodenbekleidung aus keramischen Feinsteinzeugfliesen, 30 x 30cm, s= 8,4mm, Rutschfestigkeit R11</t>
  </si>
  <si>
    <t>05.01.02.11</t>
  </si>
  <si>
    <t>Epoxydverfugung</t>
  </si>
  <si>
    <t>05.01.02.11.a</t>
  </si>
  <si>
    <t>Epoxydverfugung Böden</t>
  </si>
  <si>
    <t>Summe Keramische Bodenbeläge im Dünnbett</t>
  </si>
  <si>
    <t>Summe Keramische Bodenbeläge</t>
  </si>
  <si>
    <t>*05.02</t>
  </si>
  <si>
    <t>Keramische Wandverkleidungen</t>
  </si>
  <si>
    <t>*05.02.02</t>
  </si>
  <si>
    <t>Keramische Wandverkleidungen im Dünnbett</t>
  </si>
  <si>
    <t>*05.02.02.03</t>
  </si>
  <si>
    <t>Wandbekleidung aus keramischen Feinsteinzeugfliesen</t>
  </si>
  <si>
    <t>*05.02.02.03.a</t>
  </si>
  <si>
    <t>Wandbekleidung aus keramischen Feinsteinzeugfliesen, 30 x 60cm, s= 9,5mm</t>
  </si>
  <si>
    <t>05.02.02.04</t>
  </si>
  <si>
    <t>05.02.02.04.a</t>
  </si>
  <si>
    <t>Epoxydverfugung Wände</t>
  </si>
  <si>
    <t>05.02.02.05</t>
  </si>
  <si>
    <t>Spiegel</t>
  </si>
  <si>
    <t>Summe Keramische Wandverkleidungen im Dünnbett</t>
  </si>
  <si>
    <t>Summe Keramische Wandverkleidungen</t>
  </si>
  <si>
    <t>*05.03</t>
  </si>
  <si>
    <t>Keramische Sockel</t>
  </si>
  <si>
    <t>*05.03.02</t>
  </si>
  <si>
    <t>Keramische Sockel im Dünnbett</t>
  </si>
  <si>
    <t>05.03.02.01</t>
  </si>
  <si>
    <t>Sockel aus keramischen Fliesen mit ebener Oberfläche; liefern, in hydraulisch erhärtendem Mörtel im Dünnbett, auf Putz, verlegen</t>
  </si>
  <si>
    <t>05.03.02.01.c</t>
  </si>
  <si>
    <t>Sockel aus keramischen Fliesen mit ebener Oberfläche; liefern, in hydraulisch erhärtendem Mörtel im Dünnbett, auf Putz, verlegen: Kehlsockel aus Feinsteinzeug, H = 10 cm</t>
  </si>
  <si>
    <t>Summe Keramische Sockel im Dünnbett</t>
  </si>
  <si>
    <t>Summe Keramische Sockel</t>
  </si>
  <si>
    <t>Summe Keramische Fliesen- und Plattenarbeiten</t>
  </si>
  <si>
    <t>*06</t>
  </si>
  <si>
    <t>Bodenbelag- und Parkettarbeiten</t>
  </si>
  <si>
    <t>*06.01</t>
  </si>
  <si>
    <t>Vorbereiten des Unterbodens</t>
  </si>
  <si>
    <t>*06.01.03</t>
  </si>
  <si>
    <t>Voranstrich, Spachteln</t>
  </si>
  <si>
    <t>*06.01.03.01</t>
  </si>
  <si>
    <t>Reinigen des Untergrunds als Zementestrich und Liefern und Anbringen von Haftprimer</t>
  </si>
  <si>
    <t>*06.01.03.02</t>
  </si>
  <si>
    <t>Spachtelung als Ausgleichsmasse auf Zementestrichen</t>
  </si>
  <si>
    <t>Summe Voranstrich, Spachteln</t>
  </si>
  <si>
    <t>Summe Vorbereiten des Unterbodens</t>
  </si>
  <si>
    <t>*06.02</t>
  </si>
  <si>
    <t>Bodenbeläge</t>
  </si>
  <si>
    <t>*06.02.06</t>
  </si>
  <si>
    <t>Fußmatten</t>
  </si>
  <si>
    <t>*06.02.06.02</t>
  </si>
  <si>
    <t>Liefern und Verlegen einer Fußabstreifmatte für Außenbereiche aus Borsten auf Aluprofilen, s=30mm</t>
  </si>
  <si>
    <t>Summe Fußmatten</t>
  </si>
  <si>
    <t>Summe Bodenbeläge</t>
  </si>
  <si>
    <t>*06.03</t>
  </si>
  <si>
    <t>Holzfußböden und Holzfusßbödenimitationen</t>
  </si>
  <si>
    <t>*06.03.01</t>
  </si>
  <si>
    <t>Hobeldielen</t>
  </si>
  <si>
    <t>*06.03.01.02</t>
  </si>
  <si>
    <t>Bodenbelag aus 3- Schicht- Landhausdielen:</t>
  </si>
  <si>
    <t>*06.03.01.02.a</t>
  </si>
  <si>
    <t>Bodenbelag aus 3- Schicht- Landhausdielen: Oberfläche Eiche Natur, gebürstet und matt versiegelt</t>
  </si>
  <si>
    <t>*06.03.01.03</t>
  </si>
  <si>
    <t>Bodenbelag aus 3- Schicht- Landhausdielen auf Tritt- und Setzstufen, Oberfläche Eiche Natur, gebürstet und matt versiegelt</t>
  </si>
  <si>
    <t>Summe Hobeldielen</t>
  </si>
  <si>
    <t>Summe Holzfußböden und Holzfusßbödenimitationen</t>
  </si>
  <si>
    <t>*06.04</t>
  </si>
  <si>
    <t>Sportböden</t>
  </si>
  <si>
    <t>*06.04.03</t>
  </si>
  <si>
    <t>Sportböden mit Bodenbelag aus Holz</t>
  </si>
  <si>
    <t>*06.04.03.01</t>
  </si>
  <si>
    <t>Unterkonstruktion in Massivholz, zweischichtig, b/h 10/20 cm</t>
  </si>
  <si>
    <t>*06.04.03.02</t>
  </si>
  <si>
    <t>Gesteinsfaserdämmkeile, Stärke 10 cm</t>
  </si>
  <si>
    <t>*06.04.03.03</t>
  </si>
  <si>
    <t>Flächenelastischer Sportboden mit Oberbelag aus Eichenparkett</t>
  </si>
  <si>
    <t>*06.04.03.04</t>
  </si>
  <si>
    <t>Abschleifen und neu Versiegeln von bestehenden Sportböden mit Oberbelag aus Eichenparkett, 3x Polyurethan-Siegel</t>
  </si>
  <si>
    <t>Summe Sportböden mit Bodenbelag aus Holz</t>
  </si>
  <si>
    <t>Summe Sportböden</t>
  </si>
  <si>
    <t>06.06</t>
  </si>
  <si>
    <t>Fußleisten</t>
  </si>
  <si>
    <t>06.06.01</t>
  </si>
  <si>
    <t>Holz</t>
  </si>
  <si>
    <t>06.06.01.04</t>
  </si>
  <si>
    <t>Fußleiste Sperrholz 15x60(H)mm:</t>
  </si>
  <si>
    <t>06.06.01.04.a</t>
  </si>
  <si>
    <t>Fußleiste Sperrholz 15x60(H)mm: einfarbig</t>
  </si>
  <si>
    <t>Summe Holz</t>
  </si>
  <si>
    <t>Summe Fußleisten</t>
  </si>
  <si>
    <t>06.08</t>
  </si>
  <si>
    <t>Oberflächenbehandlung</t>
  </si>
  <si>
    <t>06.08.01</t>
  </si>
  <si>
    <t>Holzfußböden</t>
  </si>
  <si>
    <t>06.08.01.04</t>
  </si>
  <si>
    <t>Feuerbeständiger Zweikomponentenlack für Holzfußböden</t>
  </si>
  <si>
    <t>Summe Holzfußböden</t>
  </si>
  <si>
    <t>Summe Oberflächenbehandlung</t>
  </si>
  <si>
    <t>06.09</t>
  </si>
  <si>
    <t>06.09.01</t>
  </si>
  <si>
    <t>Profilschienen</t>
  </si>
  <si>
    <t>06.09.01.02</t>
  </si>
  <si>
    <t>Übergangsprofil aus Aluminium</t>
  </si>
  <si>
    <t>Summe Profilschienen</t>
  </si>
  <si>
    <t>Summe Bodenbelag- und Parkettarbeiten</t>
  </si>
  <si>
    <t>*07</t>
  </si>
  <si>
    <t>Zimmermanns- und Dachdeckungsarbeiten</t>
  </si>
  <si>
    <t>*07.01</t>
  </si>
  <si>
    <t>Zimmermannsarbeiten</t>
  </si>
  <si>
    <t>*07.01.01</t>
  </si>
  <si>
    <t>Vorgefertigte Holzbauteile aus verleimtem Brettschichtholz für Dachgerüste</t>
  </si>
  <si>
    <t>*07.01.01.01</t>
  </si>
  <si>
    <t>Dachgerüst, Träger und Balken für Holzbalkendecken aus verleimtem Brettschichtholz, Fichte, Oberfläche in nicht Sichtqualität</t>
  </si>
  <si>
    <t>*07.01.01.01.d</t>
  </si>
  <si>
    <t>Dachgerüst, Träger und Balken für Holzbalkendecken aus verleimtem Brettschichtholz, Fichte GL24H, Oberfläche in nicht Sichtqualität</t>
  </si>
  <si>
    <t>*07.01.01.03</t>
  </si>
  <si>
    <t>Sparrenlage aus verleimtem Brettschichtholz, Fichte, Oberfläche in nicht Sichtqualität</t>
  </si>
  <si>
    <t>07.01.01.03.e</t>
  </si>
  <si>
    <t>Summe Vorgefertigte Holzbauteile aus verleimtem Brettschichtholz für Dachgerüste</t>
  </si>
  <si>
    <t>*07.01.02</t>
  </si>
  <si>
    <t>Bauhölzer für Verzimmerungen von Dachgerüsten</t>
  </si>
  <si>
    <t>*07.01.02.01</t>
  </si>
  <si>
    <t>Dachgerüst aus Kantholz, Fichte, Oberfläche in nicht Sichtqualität</t>
  </si>
  <si>
    <t>*07.01.02.01.a</t>
  </si>
  <si>
    <t>Dachgerüst aus Kantholz, Fichte, Oberfläche in nicht Sichtqualität, vollkantig</t>
  </si>
  <si>
    <t>Summe Bauhölzer für Verzimmerungen von Dachgerüsten</t>
  </si>
  <si>
    <t>*07.01.03</t>
  </si>
  <si>
    <t>Schalungen</t>
  </si>
  <si>
    <t>*07.01.03.05</t>
  </si>
  <si>
    <t>Rauschalung aus Massivholz Fichte, GK II, s= 25 mm</t>
  </si>
  <si>
    <t>*07.01.03.14</t>
  </si>
  <si>
    <t>OSB-Platte als innerer Abschluss und luftdichte Ebene</t>
  </si>
  <si>
    <t>*07.01.03.14.c</t>
  </si>
  <si>
    <t>OSB-Platte als innerer Abschluss und luftdichte Ebene, Dicke 22mm</t>
  </si>
  <si>
    <t>*07.01.03.23</t>
  </si>
  <si>
    <t>Lattung aus Fichtenholz als Hinterlüftungsebene</t>
  </si>
  <si>
    <t>*07.01.03.23.a</t>
  </si>
  <si>
    <t>Lattung aus Fichtenholz als Hinterlüftungsebene, s= 60mm</t>
  </si>
  <si>
    <t>*07.01.03.23.b</t>
  </si>
  <si>
    <t>Lattung aus Fichtenholz als Hinterlüftungsebene, s= 200mm</t>
  </si>
  <si>
    <t>*07.01.03.24</t>
  </si>
  <si>
    <t>Unterkonstruktion zur Ausbildung von eingebauten Kastenrinnen</t>
  </si>
  <si>
    <t>*07.01.03.25</t>
  </si>
  <si>
    <t>Unterkonstruktion zur Firstentlüftung der Dachflächen</t>
  </si>
  <si>
    <t>*07.01.03.26</t>
  </si>
  <si>
    <t>Unterkonstruktion aus Mehrschichtplatten zur Ausbildung der Attika</t>
  </si>
  <si>
    <t>*07.01.03.26.a</t>
  </si>
  <si>
    <t>Unterkonstruktion aus Mehrschichtplatten zur Ausbildung der Attika, Plattenbreite bis zu 350mm</t>
  </si>
  <si>
    <t>*07.01.03.26.b</t>
  </si>
  <si>
    <t>Unterkonstruktion aus Mehrschichtplatten zur Ausbildung der Attika, Plattenbreite bis zu 500mm</t>
  </si>
  <si>
    <t>*07.01.03.26.c</t>
  </si>
  <si>
    <t>Unterkonstruktion aus Mehrschichtplatten zur Ausbildung der Attika, Plattenbreite bis zu 900mm</t>
  </si>
  <si>
    <t>Summe Schalungen</t>
  </si>
  <si>
    <t>*07.01.04</t>
  </si>
  <si>
    <t>Dämmungen</t>
  </si>
  <si>
    <t>*07.01.04.16</t>
  </si>
  <si>
    <t>Wärmedämmung aus druckfesten Steinwollpaneelen in einer Lage mit einfacher Polsterlattung für Dachaufbau, s= 160mm</t>
  </si>
  <si>
    <t>*07.01.04.17</t>
  </si>
  <si>
    <t>Wärmedämmung aus druckfesten Steinwollpaneelen in zwei Lagen mit gekreuzter Polsterlattung für Dachaufbau, s= 120+140mm</t>
  </si>
  <si>
    <t>Summe Dämmungen</t>
  </si>
  <si>
    <t>*07.01.05</t>
  </si>
  <si>
    <t>Rieselschutz, Sperrbahnen</t>
  </si>
  <si>
    <t>*07.01.05.01</t>
  </si>
  <si>
    <t>Dampfbremse:</t>
  </si>
  <si>
    <t>*07.01.05.01.a</t>
  </si>
  <si>
    <t>Dampfbremse: Sd ca. 2m</t>
  </si>
  <si>
    <t>*07.01.05.04</t>
  </si>
  <si>
    <t>Vordeckung:</t>
  </si>
  <si>
    <t>*07.01.05.04.b</t>
  </si>
  <si>
    <t>Vordeckung: &gt;180 g/m2, Sd &lt;= 0,02m</t>
  </si>
  <si>
    <t>*07.01.05.08</t>
  </si>
  <si>
    <t>Vordeckungsbahn mit Elastomerbitumen-Kaltselbstklebebahn, s=3mm</t>
  </si>
  <si>
    <t>Summe Rieselschutz, Sperrbahnen</t>
  </si>
  <si>
    <t>*07.01.08</t>
  </si>
  <si>
    <t>Dachfenster</t>
  </si>
  <si>
    <t>*07.01.08.07</t>
  </si>
  <si>
    <t>Dach- Schwingfenster, Abmessungen 114 x 140 cm, mit elektrischer Öffnungsvorrichtung, Verdunkelungsrollo und Regensensor</t>
  </si>
  <si>
    <t>*07.01.08.08</t>
  </si>
  <si>
    <t>Rauchabzugsfenster in Form eines Dach- Schwingfensters, Abmessungen 114 x 140 cm, mit elektrischer Öffnungsvorrichtung, Verdunkelungsrollo und Regensensor</t>
  </si>
  <si>
    <t>Summe Dachfenster</t>
  </si>
  <si>
    <t>*07.01.10</t>
  </si>
  <si>
    <t>Holzkonstruktionen für tragende Wandaufbauten</t>
  </si>
  <si>
    <t>*07.01.10.07</t>
  </si>
  <si>
    <t>Massivholzwand aus Kreuzlagenholz (KLH)</t>
  </si>
  <si>
    <t>*07.01.10.07.a</t>
  </si>
  <si>
    <t>Massivholzwand aus Kreuzlagenholz (KLH): Stärke 8cm</t>
  </si>
  <si>
    <t>*07.01.10.07.b</t>
  </si>
  <si>
    <t>Massivholzwand aus Kreuzlagenholz (KLH): Stärke 10cm</t>
  </si>
  <si>
    <t>Summe Holzkonstruktionen für tragende Wandaufbauten</t>
  </si>
  <si>
    <t>*07.01.12</t>
  </si>
  <si>
    <t>Massivholzdecken</t>
  </si>
  <si>
    <t>*07.01.12.03</t>
  </si>
  <si>
    <t>Decke aus Kreuzlagenholz (KLH)</t>
  </si>
  <si>
    <t>*07.01.12.03.a</t>
  </si>
  <si>
    <t>Decke aus Kreuzlagenholz (KLH), Stärke 120mm</t>
  </si>
  <si>
    <t>*07.01.12.04</t>
  </si>
  <si>
    <t>Verbundschrauben für Decken aus Holz mit statischem Aufbeton</t>
  </si>
  <si>
    <t>Summe Massivholzdecken</t>
  </si>
  <si>
    <t>*07.01.14</t>
  </si>
  <si>
    <t>Wandverkleidungen und Untersichtverkleidungen von Decken</t>
  </si>
  <si>
    <t>*07.01.14.01</t>
  </si>
  <si>
    <t>Unterkonstruktion aus Fichten- Kanthölzern mit Zwischenraumdämmung aus Mineralwolle als tragende Unterkonstruktion für vertikale Verkleidungen</t>
  </si>
  <si>
    <t>*07.01.14.01.a</t>
  </si>
  <si>
    <t>Unterkonstruktion aus Fichten- Kanthölzern mit Zwischenraumdämmung aus Mineralwolle als tragende Unterkonstruktion für vertikale Verkleidungen, s= 10cm</t>
  </si>
  <si>
    <t>*07.01.14.01.b</t>
  </si>
  <si>
    <t>Unterkonstruktion aus Fichten- Kanthölzern mit Zwischenraumdämmung aus Mineralwolle als tragende Unterkonstruktion für vertikale Verkleidungen, s= 14cm</t>
  </si>
  <si>
    <t>*07.01.14.01.c</t>
  </si>
  <si>
    <t>Unterkonstruktion aus Fichten- Kanthölzern mit Zwischenraumdämmung aus Mineralwolle als tragende Unterkonstruktion für vertikale Verkleidungen, s= 16cm</t>
  </si>
  <si>
    <t>*07.01.14.02</t>
  </si>
  <si>
    <t>Vertikale Fassadenverkleidung mit Kreuzlattung und Verkleidungsbrettern aus einheimischem Lärchenholz</t>
  </si>
  <si>
    <t>*07.01.14.03</t>
  </si>
  <si>
    <t>Horizontale Fassadenverkleidung mit Lattung und Verkleidungsbrettern aus einheimischem Lärchenholz</t>
  </si>
  <si>
    <t>*07.01.14.04</t>
  </si>
  <si>
    <t>Vertikale Holzlamellen als Verblendung der Glasfassade im Erdgeschoss, Querschnitt b/t ca. 6/18 cm</t>
  </si>
  <si>
    <t>Summe Wandverkleidungen und Untersichtverkleidungen von Decken</t>
  </si>
  <si>
    <t>*07.01.15</t>
  </si>
  <si>
    <t>Sicherungsanlage auf Dachflächen</t>
  </si>
  <si>
    <t>*07.01.15.01</t>
  </si>
  <si>
    <t>Sicherheitsseil auf den Dachflächen</t>
  </si>
  <si>
    <t>*07.01.15.02</t>
  </si>
  <si>
    <t>Einzelsicherungspunkt auf den Dachflächen</t>
  </si>
  <si>
    <t>Summe Sicherungsanlage auf Dachflächen</t>
  </si>
  <si>
    <t>*07.01.16</t>
  </si>
  <si>
    <t>Anpassungen am bestehenden Dach</t>
  </si>
  <si>
    <t>*07.01.16.01</t>
  </si>
  <si>
    <t>Stützen der bestehenden Dachkonstruktion der Turnhalle</t>
  </si>
  <si>
    <t>*07.01.16.02</t>
  </si>
  <si>
    <t>Herstellen von Durchdringungen in bestehenden Dachflächen für den Einbau von Dachfenstern, Abmessung Dachfenster bis zu l/b 240/150cm</t>
  </si>
  <si>
    <t>Summe Anpassungen am bestehenden Dach</t>
  </si>
  <si>
    <t>Summe Zimmermannsarbeiten</t>
  </si>
  <si>
    <t>Summe Zimmermanns- und Dachdeckungsarbeiten</t>
  </si>
  <si>
    <t>*08</t>
  </si>
  <si>
    <t>Spenglerarbeiten</t>
  </si>
  <si>
    <t>*08.05</t>
  </si>
  <si>
    <t>Aluminiumblech</t>
  </si>
  <si>
    <t>*08.05.01</t>
  </si>
  <si>
    <t>Dachdeckungen</t>
  </si>
  <si>
    <t>*08.05.01.01</t>
  </si>
  <si>
    <t>Metalldachdeckung aus decklackiertem Aluminiumblech mit strukturierter Oberfläche, s= 0,7 mm:</t>
  </si>
  <si>
    <t>*08.05.01.01.b</t>
  </si>
  <si>
    <t>Metalldachdeckung aus decklackiertem Aluminiumblech mit strukturierter Oberfläche, s= 0,7 mm: in Bahnen mit Breite bis zu 670 mm und Stehfalz</t>
  </si>
  <si>
    <t>*08.05.01.03</t>
  </si>
  <si>
    <t>Verkleidung für Firstentlüftung aus decklackiertem Aluminiumblech mit strukturierter Oberfläche, s= 0,7 mm, Zuschnitt bis zu 750 mm</t>
  </si>
  <si>
    <t>Summe Dachdeckungen</t>
  </si>
  <si>
    <t>*08.05.03</t>
  </si>
  <si>
    <t>Dachrinnen und Regenfallrohre</t>
  </si>
  <si>
    <t>*08.05.03.15</t>
  </si>
  <si>
    <t>Wasserspeier DN 50, komplett aus decklackiertem Aluminiumblech, s= 0,7 mm</t>
  </si>
  <si>
    <t>Summe Dachrinnen und Regenfallrohre</t>
  </si>
  <si>
    <t>*08.05.04</t>
  </si>
  <si>
    <t>Einfassungen, Wandanschlüsse, Kehlen, Abdeckungen</t>
  </si>
  <si>
    <t>*08.05.04.02</t>
  </si>
  <si>
    <t>Kappleisten aus Aluminiumblech, s= 0,7 mm</t>
  </si>
  <si>
    <t>*08.05.04.02.a</t>
  </si>
  <si>
    <t>Kappleisten aus Aluminiumblech, s= 0,7 mm: 10cm</t>
  </si>
  <si>
    <t>*08.05.04.02.c</t>
  </si>
  <si>
    <t>Kappleisten aus Aluminiumblech, s= 0,7 mm: 20cm</t>
  </si>
  <si>
    <t>*08.05.04.02.d</t>
  </si>
  <si>
    <t>Kappleisten aus Aluminiumblech, s= 0,7 mm: 36cm</t>
  </si>
  <si>
    <t>*08.05.04.04</t>
  </si>
  <si>
    <t>Mauer- und Attikaabdeckung aus Aluminiumblech, s= 0,7 mm</t>
  </si>
  <si>
    <t>*08.05.04.04.a</t>
  </si>
  <si>
    <t>Mauer- und Attikaabdeckung aus Aluminiumblech, s= 0,7 mm, Zuschnitt bis zu 50cm</t>
  </si>
  <si>
    <t>*08.05.04.04.b</t>
  </si>
  <si>
    <t>Mauer- und Attikaabdeckung aus Aluminiumblech, s= 0,7 mm, Zuschnitt bis zu 67cm</t>
  </si>
  <si>
    <t>*08.05.04.04.c</t>
  </si>
  <si>
    <t>Mauer- und Attikaabdeckung aus Aluminiumblech, s= 0,7 mm, Zuschnitt bis zu 110cm</t>
  </si>
  <si>
    <t>*08.05.04.06</t>
  </si>
  <si>
    <t>Abdeck- und Randblech Oberlichten aus decklackiertem Aluminiumblech, s= 0,7 mm</t>
  </si>
  <si>
    <t>*08.05.04.12</t>
  </si>
  <si>
    <t>Mauer- und Attikaabdeckung aus Aluminiumblech, s= 1,2 mm</t>
  </si>
  <si>
    <t>*08.05.04.12.a</t>
  </si>
  <si>
    <t>Mauer- und Attikaabdeckung aus Aluminiumblech, s= 1,2 mm, Zuschnitt bis zu 50cm</t>
  </si>
  <si>
    <t>*08.05.04.12.b</t>
  </si>
  <si>
    <t>Mauer- und Attikaabdeckung aus Aluminiumblech, s= 1,2 mm, Zuschnitt bis zu 67cm</t>
  </si>
  <si>
    <t>*08.05.04.13</t>
  </si>
  <si>
    <t>Fensterbankabdeckung aus decklackiertem Aluminiumblech, s= 1,2 mm</t>
  </si>
  <si>
    <t>*08.05.04.13.a</t>
  </si>
  <si>
    <t>Fensterbankabdeckung aus decklackiertem Aluminiumblech, s= 1,2 mm, Abwicklung 200 bis 330 mm</t>
  </si>
  <si>
    <t>*08.05.04.14</t>
  </si>
  <si>
    <t>Insektenschutzgitter aus decklackiertem Aluminiumblech, s=0,7 mm, Breite ca. 80 mm</t>
  </si>
  <si>
    <t>Summe Einfassungen, Wandanschlüsse, Kehlen, Abdeckungen</t>
  </si>
  <si>
    <t>*08.05.06</t>
  </si>
  <si>
    <t>Dachzubehör</t>
  </si>
  <si>
    <t>*08.05.06.05</t>
  </si>
  <si>
    <t>Schneefang, komplett aus doppeltem Aluminiumrohr mit doppelten Falzklemmlaschen</t>
  </si>
  <si>
    <t>Summe Dachzubehör</t>
  </si>
  <si>
    <t>Summe Aluminiumblech</t>
  </si>
  <si>
    <t>Summe Spenglerarbeiten</t>
  </si>
  <si>
    <t>*09</t>
  </si>
  <si>
    <t>Tischlerarbeiten</t>
  </si>
  <si>
    <t>*09.01</t>
  </si>
  <si>
    <t>Fenster</t>
  </si>
  <si>
    <t>*09.01.04</t>
  </si>
  <si>
    <t>Rahmen aus Holz-Aluminium</t>
  </si>
  <si>
    <t>*09.01.04.07</t>
  </si>
  <si>
    <t>Fensterelement aus Holz/Alu Typ F.EG01, ML b/h: 736/155cm</t>
  </si>
  <si>
    <t>*09.01.04.08</t>
  </si>
  <si>
    <t>Fensterelement aus Holz/Alu Typ F.EG02, ML b/h: 490/155cm</t>
  </si>
  <si>
    <t>*09.01.04.09</t>
  </si>
  <si>
    <t>Fensterelement aus Holz/Alu Typ F.EG03, ML b/h: 505/30+280+20cm</t>
  </si>
  <si>
    <t>*09.01.04.10</t>
  </si>
  <si>
    <t>Fensterelement rahmenlos Typ F.EG04, ML b/h: 562/30+280+20cm</t>
  </si>
  <si>
    <t>*09.01.04.11</t>
  </si>
  <si>
    <t>Fensterelement aus Holz/Alu Typ F.EG05, ML b/h: 290/30+280+20cm</t>
  </si>
  <si>
    <t>*09.01.04.12</t>
  </si>
  <si>
    <t>Fensterelement aus Holz/Alu Typ F.EG06, ML b/h: 390/30+280+20cm</t>
  </si>
  <si>
    <t>*09.01.04.13</t>
  </si>
  <si>
    <t>Fensterelement aus Holz/Alu Typ F.EG07, ML b/h: 330/30+280+20cm</t>
  </si>
  <si>
    <t>*09.01.04.14</t>
  </si>
  <si>
    <t>Fensterelement aus Holz/Alu Typ F.EG08, ML b/h: 375/155cm</t>
  </si>
  <si>
    <t>*09.01.04.15</t>
  </si>
  <si>
    <t>Fensterelement rahmenlos Typ F.EG09, ML b/h: 297/30+280+20cm</t>
  </si>
  <si>
    <t>*09.01.04.16</t>
  </si>
  <si>
    <t>Fensterelement aus Holz/Alu Typ F.EG10, ML b/h: 400/30+280+20cm</t>
  </si>
  <si>
    <t>*09.01.04.17</t>
  </si>
  <si>
    <t>Fensterelement aus Holz/Alu Typ F.EG11, ML b/h: 520/30+280+20cm</t>
  </si>
  <si>
    <t>*09.01.04.18</t>
  </si>
  <si>
    <t>Fensterelement rahmenlos Typ F.EG12, ML b/h: 250/90cm</t>
  </si>
  <si>
    <t>*09.01.04.19</t>
  </si>
  <si>
    <t>Fensterelement rahmenlos Typ F.EG13a, ML b/h: 160/145cm</t>
  </si>
  <si>
    <t>*09.01.04.20</t>
  </si>
  <si>
    <t>Fensterelement rahmenlos Typ F.EG13b, ML b/h: 80/145cm</t>
  </si>
  <si>
    <t>*09.01.04.21</t>
  </si>
  <si>
    <t>Fensterelement aus Holz/Alu Typ F.EG14, ML b/h: 100/210cm</t>
  </si>
  <si>
    <t>*09.01.04.22</t>
  </si>
  <si>
    <t>Fensterelement rahmenlos Typ F.EG15, ML b/h: 680/30+280+20cm</t>
  </si>
  <si>
    <t>*09.01.04.23</t>
  </si>
  <si>
    <t>Fensterelement aus Holz/Alu Typ F.EG17, ML b/h: 146/192cm</t>
  </si>
  <si>
    <t>*09.01.04.24</t>
  </si>
  <si>
    <t>Fensterelement aus Holz/Alu Typ F.EG18-19-20-21-22, ML b/h: 290/80cm</t>
  </si>
  <si>
    <t>*09.01.04.25</t>
  </si>
  <si>
    <t>Fensterelement aus Holz/Alu Typ F.OG01, ML b/h: 320/115cm</t>
  </si>
  <si>
    <t>*09.01.04.26</t>
  </si>
  <si>
    <t>Fensterelement aus Holz/Alu Typ F.OG02 und F.OG05, ML b/h: 380/220cm</t>
  </si>
  <si>
    <t>*09.01.04.27</t>
  </si>
  <si>
    <t>Fensterelement aus Holz/Alu Typ F.OG03, ML b/h: 530/220cm</t>
  </si>
  <si>
    <t>*09.01.04.28</t>
  </si>
  <si>
    <t>Fensterelement aus Holz/Alu Typ F.OG04, ML b/h: 285+480/220cm</t>
  </si>
  <si>
    <t>*09.01.04.29</t>
  </si>
  <si>
    <t>Fensterelement aus Holz/Alu Typ F.OG06, ML b/h: 345/220cm</t>
  </si>
  <si>
    <t>*09.01.04.30</t>
  </si>
  <si>
    <t>Fensterelement aus Holz/Alu Typ F.OG07, ML b/h: 620/204cm</t>
  </si>
  <si>
    <t>*09.01.04.31</t>
  </si>
  <si>
    <t>Fensterelement rahmenlos Typ F.OG08, ML b/h: 290/192cm</t>
  </si>
  <si>
    <t>*09.01.04.32</t>
  </si>
  <si>
    <t>Fensterelement aus Holz/Alu Typ F.OG10, ML b/h: 146/192cm</t>
  </si>
  <si>
    <t>Summe Rahmen aus Holz-Aluminium</t>
  </si>
  <si>
    <t>*09.01.05</t>
  </si>
  <si>
    <t>Fensterbretter</t>
  </si>
  <si>
    <t>*09.01.05.02</t>
  </si>
  <si>
    <t>Leibungsverkleidung innen aus Holz, Breite bis zu 20cm</t>
  </si>
  <si>
    <t>Summe Fensterbretter</t>
  </si>
  <si>
    <t>Summe Fenster</t>
  </si>
  <si>
    <t>*09.03</t>
  </si>
  <si>
    <t>Doppelfalztüren, Innentüren, Feuerschutztüren</t>
  </si>
  <si>
    <t>*09.03.02</t>
  </si>
  <si>
    <t>Innentüren</t>
  </si>
  <si>
    <t>*09.03.02.16</t>
  </si>
  <si>
    <t>Einflügelige Innentür aus Holz, Typ T.EG14, T.EG23 und T.EG31, ML b/h: 90/30+240cm</t>
  </si>
  <si>
    <t>*09.03.02.17</t>
  </si>
  <si>
    <t>Einflügelige Innentür aus Holz, Typ T.EG16 und T.EG26, ML b/h: 100/30+240cm</t>
  </si>
  <si>
    <t>*09.03.02.18</t>
  </si>
  <si>
    <t>Einflügelige Innentür aus Holz, Typ T.EG15, T.EG21, T.EG22, T.EG24, T.EG25, T.EG27, T.EG29, T.EG30, T.EG35, T.EG36, T.EG37, T.EG38 und T.EG39, ML b/h: 115/30+240cm</t>
  </si>
  <si>
    <t>*09.03.02.19</t>
  </si>
  <si>
    <t>Einflügelige Innentür aus Holz, Typ T.EG18, ML b/h: 140/30+240cm</t>
  </si>
  <si>
    <t>*09.03.02.20</t>
  </si>
  <si>
    <t>Einflügelige Innentür aus Holz, Typ T.EG32, ML b/h: 142/30+280+20cm</t>
  </si>
  <si>
    <t>*09.03.02.21</t>
  </si>
  <si>
    <t>Einflügelige Innentür aus Holz, Typ T.EG33 und T.EG34, ML b/h: 298/30+280+20cm</t>
  </si>
  <si>
    <t>*09.03.02.22</t>
  </si>
  <si>
    <t>Einflügelige Innentür aus Holz, Typ T.OG02 und T.OG03, ML b/h: 215/25+240cm</t>
  </si>
  <si>
    <t>*09.03.02.23</t>
  </si>
  <si>
    <t>Einflügelige Innentür aus Holz, Typ T.OG04, ML b/h: 355/25+240cm</t>
  </si>
  <si>
    <t>*09.03.02.24</t>
  </si>
  <si>
    <t>Einflügelige Innentür aus Holz, Typ T.OG05 und T.OG06, ML b/h: 115/25+240cm</t>
  </si>
  <si>
    <t>*09.03.02.25</t>
  </si>
  <si>
    <t>Einflügelige Innentür aus Holz, Typ T.OG07, ML b/h: 115/25+240cm</t>
  </si>
  <si>
    <t>*09.03.02.26</t>
  </si>
  <si>
    <t>Aufpreis auf Innentüren aus Holz, für WC- Drehriegel</t>
  </si>
  <si>
    <t>Summe Innentüren</t>
  </si>
  <si>
    <t>*09.03.04</t>
  </si>
  <si>
    <t>Feuerschutztüren (Holztüren)</t>
  </si>
  <si>
    <t>*09.03.04.06</t>
  </si>
  <si>
    <t>Einflügelige Innentür aus Holz mit Brandschutzanforderung EI 60, Typ T.EG11, ML b/h: 115/30+240cm</t>
  </si>
  <si>
    <t>*09.03.04.07</t>
  </si>
  <si>
    <t>Einflügelige Innentür aus Holz mit Brandschutzanforderung EI 120, Typ T.EG13 und T.EG17, ML b/h: 115/30+240cm</t>
  </si>
  <si>
    <t>*09.03.04.08</t>
  </si>
  <si>
    <t>Einflügelige Innentür aus Holz mit Brandschutzanforderung EI 60, Typ T.EG28, ML b/h: 155/30+240cm</t>
  </si>
  <si>
    <t>*09.03.04.09</t>
  </si>
  <si>
    <t>Einflügelige Innentür aus Holz mit Brandschutzanforderung EI 60, Typ T.EG12, ML b/h: 155/30+240cm</t>
  </si>
  <si>
    <t>*09.03.04.10</t>
  </si>
  <si>
    <t>Einflügelige Innentür aus Holz mit Brandschutzanforderung EI 60, Typ T.OG01, ML b/h: 135/25+240cm</t>
  </si>
  <si>
    <t>Summe Feuerschutztüren (Holztüren)</t>
  </si>
  <si>
    <t>Summe Doppelfalztüren, Innentüren, Feuerschutztüren</t>
  </si>
  <si>
    <t>*09.04</t>
  </si>
  <si>
    <t>Sonnenschutzanlage</t>
  </si>
  <si>
    <t>*09.04.06</t>
  </si>
  <si>
    <t>Außenliegende textile Sonnenschutzanlage</t>
  </si>
  <si>
    <t>*09.04.06.01</t>
  </si>
  <si>
    <t>Sonnenschutzanlagen außen als Senkrechtmarkisen in Einzelausführung</t>
  </si>
  <si>
    <t>*09.04.06.01.a</t>
  </si>
  <si>
    <t>Sonnenschutzanlagen außen als Senkrechtmarkisen in Einzelausführung bei Fenster F.EG02, b/h: 490/170cm</t>
  </si>
  <si>
    <t>*09.04.06.01.b</t>
  </si>
  <si>
    <t>Sonnenschutzanlagen außen als Senkrechtmarkisen in Einzelausführung bei Fenster F.EG03, b/h: 505/295cm</t>
  </si>
  <si>
    <t>*09.04.06.01.c</t>
  </si>
  <si>
    <t>Sonnenschutzanlagen außen als Senkrechtmarkisen in Einzelausführung bei Fenster F.EG06, b/h: 390/295cm</t>
  </si>
  <si>
    <t>*09.04.06.01.d</t>
  </si>
  <si>
    <t>Sonnenschutzanlagen außen als Senkrechtmarkisen in Einzelausführung bei Fenster F.EG07, b/h: 330/295cm</t>
  </si>
  <si>
    <t>*09.04.06.01.e</t>
  </si>
  <si>
    <t>Sonnenschutzanlagen außen als Senkrechtmarkisen in Einzelausführung bei Fenster F.EG08, b/h: 375/170cm</t>
  </si>
  <si>
    <t>*09.04.06.01.f</t>
  </si>
  <si>
    <t>Sonnenschutzanlagen außen als Senkrechtmarkisen in Einzelausführung bei Fenster F.EG09, b/h: 297/295cm</t>
  </si>
  <si>
    <t>*09.04.06.01.g</t>
  </si>
  <si>
    <t>Sonnenschutzanlagen außen als Senkrechtmarkisen in Einzelausführung bei Fenster F.EG10, b/h: 400/295cm</t>
  </si>
  <si>
    <t>*09.04.06.01.h</t>
  </si>
  <si>
    <t>Sonnenschutzanlagen außen als Senkrechtmarkisen in Einzelausführung bei Fenster F.EG11, b/h: 520/295cm</t>
  </si>
  <si>
    <t>*09.04.06.01.i</t>
  </si>
  <si>
    <t>Sonnenschutzanlagen außen als Senkrechtmarkisen in Einzelausführung bei Fenster F.OG01, b/h: 320/130cm</t>
  </si>
  <si>
    <t>*09.04.06.01.j</t>
  </si>
  <si>
    <t>Sonnenschutzanlagen außen als Senkrechtmarkisen in Einzelausführung bei Fenster F.OG02-05, b/h: 380/295cm</t>
  </si>
  <si>
    <t>*09.04.06.01.k</t>
  </si>
  <si>
    <t>Sonnenschutzanlagen außen als Senkrechtmarkisen in Einzelausführung bei Fenster F.OG03, b/h: 530/295cm</t>
  </si>
  <si>
    <t>*09.04.06.01.l</t>
  </si>
  <si>
    <t>Sonnenschutzanlagen außen als Senkrechtmarkisen in Einzelausführung bei Fenster F.OG04, b/h: 285+480/295cm</t>
  </si>
  <si>
    <t>*09.04.06.01.m</t>
  </si>
  <si>
    <t>Sonnenschutzanlagen außen als Senkrechtmarkisen in Einzelausführung bei Fenster F.OG06, b/h: 345/295cm</t>
  </si>
  <si>
    <t>*09.04.06.01.n</t>
  </si>
  <si>
    <t>Sonnenschutzanlagen außen als Senkrechtmarkisen in Einzelausführung bei Fenster F.OG07, b/h: 620/295cm</t>
  </si>
  <si>
    <t>*09.04.06.02</t>
  </si>
  <si>
    <t>Sonnensegelanlage außen, viereckig, Wellenbreite bis zu 400cm, Segelauszug bis zu 600cm</t>
  </si>
  <si>
    <t>Summe Außenliegende textile Sonnenschutzanlage</t>
  </si>
  <si>
    <t>*09.04.07</t>
  </si>
  <si>
    <t>Innenliegende textile Verdunkelungsanlagen</t>
  </si>
  <si>
    <t>*09.04.07.01</t>
  </si>
  <si>
    <t>Verdunkelungsanlagen innen als Senkrechtmarkisen in Einzelausführung</t>
  </si>
  <si>
    <t>*09.04.07.01.a</t>
  </si>
  <si>
    <t>Verdunkelungsanlagen innen als Senkrechtmarkisen in Einzelausführung bei Fenster F.EG02, Verdunkelung b/h: 490/295cm</t>
  </si>
  <si>
    <t>*09.04.07.01.b</t>
  </si>
  <si>
    <t>Verdunkelungsanlagen innen als Senkrechtmarkisen in Einzelausführung bei Fenster F.EG03, Verdunkelung b/h: 505/295cm</t>
  </si>
  <si>
    <t>*09.04.07.01.c</t>
  </si>
  <si>
    <t>Verdunkelungsanlagen innen als Senkrechtmarkisen in Einzelausführung bei Fenster F.OG02, Verdunkelung b/h: 380/295cm</t>
  </si>
  <si>
    <t>*09.04.07.01.d</t>
  </si>
  <si>
    <t>Verdunkelungsanlagen innen als Senkrechtmarkisen in Einzelausführung bei Fenster F.OG03, Verdunkelung b/h: 530/295cm</t>
  </si>
  <si>
    <t>*09.04.07.01.e</t>
  </si>
  <si>
    <t>Verdunkelungsanlagen innen als Senkrechtmarkisen in Einzelausführung bei Fenster F.OG04, Verdunkelung b/h: 285+480/295cm</t>
  </si>
  <si>
    <t>*09.04.07.01.f</t>
  </si>
  <si>
    <t>Verdunkelungsanlagen innen als Senkrechtmarkisen in Einzelausführung bei Fenster F.OG06, Verdunkelung b/h: 345/295cm</t>
  </si>
  <si>
    <t>*09.04.07.02</t>
  </si>
  <si>
    <t>Einbaugehäuse für Verdunkelungsanlagen innen mit abnehmbaren Inspektionsdeckel</t>
  </si>
  <si>
    <t>Summe Innenliegende textile Verdunkelungsanlagen</t>
  </si>
  <si>
    <t>Summe Sonnenschutzanlage</t>
  </si>
  <si>
    <t>*09.05</t>
  </si>
  <si>
    <t>Deckenverkleidungen, Wandverkleidungen, Unterkonstruktionen, Dämmungen</t>
  </si>
  <si>
    <t>*09.05.02</t>
  </si>
  <si>
    <t>Wandverkleidungen</t>
  </si>
  <si>
    <t>*09.05.02.06</t>
  </si>
  <si>
    <t>Wandverkleidung aus Bau- Stabsperrholzpaneelen mit hochwertigem Deckfurnier aus Eiche, s= 20 mm</t>
  </si>
  <si>
    <t>*09.05.02.07</t>
  </si>
  <si>
    <t>Aufpreis auf die Wandverkleidung aus Bau- Stabsperrholzpaneelen mit hochwertigem Deckfurnier aus Eiche, s= 20 mm für das Ausbilden von Installationsnischen für Haspelkästen und Feuerlöscher, b/h= 108/70cm</t>
  </si>
  <si>
    <t>*09.05.02.08</t>
  </si>
  <si>
    <t>Aufpreis auf die Wandverkleidung aus Bau- Stabsperrholzpaneelen mit hochwertigem Deckfurnier aus Eiche, s= 20 mm für das Ausbilden von Installationsnischen für technische Anlagen, b/h= 75/140cm</t>
  </si>
  <si>
    <t>*09.05.02.09</t>
  </si>
  <si>
    <t>Aufpreis auf die Wandverkleidung aus Bau- Stabsperrholzpaneelen mit hochwertigem Deckfurnier aus Eiche, s= 20 mm für das Ausbilden von zweiflügeligen Drehtüren, b/h= 136/240cm</t>
  </si>
  <si>
    <t>*09.05.02.10</t>
  </si>
  <si>
    <t>Aufpreis auf die Wandverkleidung aus Bau- Stabsperrholzpaneelen mit hochwertigem Deckfurnier aus Eiche, s= 20 mm für das Ausbilden von einflügeligen Drehtüren, Parknische mobile Trennwand, b/h= 150/300cm</t>
  </si>
  <si>
    <t>*09.05.02.11</t>
  </si>
  <si>
    <t>Deckenverkleidung aus Bau- Stabsperrholzpaneelen mit hochwertigem Deckfurnier aus Eiche, s= 20 mm</t>
  </si>
  <si>
    <t>Summe Wandverkleidungen</t>
  </si>
  <si>
    <t>Summe Deckenverkleidungen, Wandverkleidungen, Unterkonstruktionen, Dämmungen</t>
  </si>
  <si>
    <t>*09.07</t>
  </si>
  <si>
    <t>Trennwände</t>
  </si>
  <si>
    <t>*09.07.04</t>
  </si>
  <si>
    <t>Mobile Innentrennwände</t>
  </si>
  <si>
    <t>*09.07.04.01</t>
  </si>
  <si>
    <t>Mobile Innentrennwand aus Holz, s= 100 mm, Elementgröße b/h= 620/280cm</t>
  </si>
  <si>
    <t>Summe Mobile Innentrennwände</t>
  </si>
  <si>
    <t>Summe Trennwände</t>
  </si>
  <si>
    <t>Summe Tischlerarbeiten</t>
  </si>
  <si>
    <t>*10</t>
  </si>
  <si>
    <t>Naturwerksteinarbeiten, Betonwerksteinarbeiten</t>
  </si>
  <si>
    <t>*10.01</t>
  </si>
  <si>
    <t>Bodenbeläge im Gebäude</t>
  </si>
  <si>
    <t>*10.01.03</t>
  </si>
  <si>
    <t>Terrazzo</t>
  </si>
  <si>
    <t>*10.01.03.03</t>
  </si>
  <si>
    <t>Bodenbelag aus Terrazzoplatten auf Estrich, 300x600x20 mm</t>
  </si>
  <si>
    <t>Summe Terrazzo</t>
  </si>
  <si>
    <t>Summe Bodenbeläge im Gebäude</t>
  </si>
  <si>
    <t>Summe Naturwerksteinarbeiten, Betonwerksteinarbeiten</t>
  </si>
  <si>
    <t>*19</t>
  </si>
  <si>
    <t>Fertigbeschichtungen aus kunstharzgebundenen Zement</t>
  </si>
  <si>
    <t>*19.01</t>
  </si>
  <si>
    <t>*19.01.01</t>
  </si>
  <si>
    <t>*19.01.01.01</t>
  </si>
  <si>
    <t>Liefern und Auftragen von Fertigbeschichtungen aus kunstharzgebundenen Zement auf Wandflächen, s= 15,0mm</t>
  </si>
  <si>
    <t>Summe Fertigbeschichtungen aus kunstharzgebundenen Zement</t>
  </si>
  <si>
    <t>Summe Arbeiten ohne Kosten für Sicherheitsmaßnahmen.</t>
  </si>
  <si>
    <t>*20.01.01</t>
  </si>
  <si>
    <t>Kosten für die Sicherheit - Baumeisterarbeiten</t>
  </si>
  <si>
    <t>*20.01.01.01</t>
  </si>
  <si>
    <t>Summe Kosten für die Sicherheit - Baumeisterarbeiten</t>
  </si>
  <si>
    <t>Summe Kosten für Sicherheitsmaßnahmen.</t>
  </si>
  <si>
    <t>ZUSAMMENFASSUNG</t>
  </si>
  <si>
    <t>Betrag der Arbeiten NACH AUFMASS</t>
  </si>
  <si>
    <t>Betrag der Arbeiten PAUSCHAL</t>
  </si>
  <si>
    <t>GESAMTBETRAG des Angebots für Arbeiten pauschal und/oder nach Aufmaß OHNE KOSTEN FÜR SICHERHEITSMASSNAHMEN</t>
  </si>
  <si>
    <t>Ausschreibungssumme ohne Kosten für Sicherheitsmaßnahmen</t>
  </si>
  <si>
    <t>Abschlag in %</t>
  </si>
  <si>
    <t>Kosten für Sicherheitsmaßnahmen</t>
  </si>
  <si>
    <t>GESAMTBETRAG DER ARBEITEN EINSCHLIESSLICH DER KOSTEN FÜR SICHERHEITSMASSNAHMEN</t>
  </si>
  <si>
    <t>Sanierung Grundschule, Erweiterung Gymnastikhalle, Abbruch und Neubau Kindergarten, Neubau Kindertagesstätte Oberrasen</t>
  </si>
  <si>
    <t xml:space="preserve">ANLAGE 1
_x000D_VERZEICHNIS DER ARBEITEN UND DER LIEFERUNGEN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</si>
</sst>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Protection="1">
      <protection locked="0"/>
    </xf>
    <xf numFmtId="0" fontId="1" fillId="2" borderId="0" xfId="0" applyFont="1" applyFill="1"/>
    <xf numFmtId="4" fontId="1" fillId="2" borderId="1" xfId="0" applyNumberFormat="1" applyFont="1" applyFill="1" applyBorder="1"/>
    <xf numFmtId="4" fontId="0" fillId="0" borderId="1" xfId="0" applyNumberFormat="1" applyBorder="1" applyProtection="1"/>
    <xf numFmtId="4" fontId="1" fillId="2" borderId="0" xfId="0" applyNumberFormat="1" applyFont="1" applyFill="1"/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B197-AFB4-4482-9648-2B5B21AD6C91}">
  <dimension ref="A1:M989"/>
  <sheetViews>
    <sheetView tabSelected="1" workbookViewId="0">
      <selection activeCell="G955" sqref="G955"/>
    </sheetView>
  </sheetViews>
  <sheetFormatPr baseColWidth="10" defaultRowHeight="15" x14ac:dyDescent="0.25"/>
  <cols>
    <col min="1" max="1" width="5.7109375" customWidth="1"/>
    <col min="2" max="2" width="15.7109375" customWidth="1"/>
    <col min="3" max="3" width="50.7109375" customWidth="1"/>
    <col min="4" max="4" width="12.7109375" customWidth="1"/>
    <col min="5" max="5" width="10.7109375" customWidth="1"/>
    <col min="6" max="7" width="15.7109375" customWidth="1"/>
  </cols>
  <sheetData>
    <row r="1" spans="1:13" s="1" customFormat="1" ht="50.1" customHeight="1" x14ac:dyDescent="0.25">
      <c r="A1" s="24" t="s">
        <v>1721</v>
      </c>
      <c r="B1" s="23"/>
      <c r="C1" s="23"/>
      <c r="D1" s="23"/>
      <c r="E1" s="23"/>
      <c r="F1" s="23"/>
      <c r="G1" s="23"/>
    </row>
    <row r="3" spans="1:13" s="1" customFormat="1" ht="30" customHeight="1" x14ac:dyDescent="0.25">
      <c r="A3" s="23" t="s">
        <v>1720</v>
      </c>
      <c r="B3" s="23"/>
      <c r="C3" s="23"/>
      <c r="D3" s="23"/>
      <c r="E3" s="23"/>
      <c r="F3" s="23"/>
      <c r="G3" s="23"/>
    </row>
    <row r="5" spans="1:13" ht="39.950000000000003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5" t="s">
        <v>6</v>
      </c>
      <c r="H5" s="4"/>
      <c r="I5" s="4"/>
      <c r="J5" s="4"/>
      <c r="K5" s="4"/>
      <c r="L5" s="4"/>
      <c r="M5" s="4"/>
    </row>
    <row r="6" spans="1:13" s="2" customFormat="1" ht="15" customHeight="1" x14ac:dyDescent="0.25">
      <c r="B6" s="7" t="s">
        <v>7</v>
      </c>
      <c r="C6" s="7" t="s">
        <v>8</v>
      </c>
      <c r="D6" s="6"/>
      <c r="E6" s="6"/>
      <c r="F6" s="6"/>
      <c r="G6" s="6"/>
    </row>
    <row r="7" spans="1:13" s="2" customFormat="1" ht="15" customHeight="1" x14ac:dyDescent="0.25">
      <c r="B7" s="7" t="s">
        <v>9</v>
      </c>
      <c r="C7" s="7" t="s">
        <v>10</v>
      </c>
      <c r="D7" s="6"/>
      <c r="E7" s="6"/>
      <c r="F7" s="6"/>
      <c r="G7" s="6"/>
    </row>
    <row r="8" spans="1:13" s="2" customFormat="1" ht="15" customHeight="1" x14ac:dyDescent="0.25">
      <c r="B8" s="7" t="s">
        <v>11</v>
      </c>
      <c r="C8" s="7" t="s">
        <v>12</v>
      </c>
      <c r="D8" s="6"/>
      <c r="E8" s="6"/>
      <c r="F8" s="6"/>
      <c r="G8" s="6"/>
    </row>
    <row r="9" spans="1:13" ht="15" customHeight="1" x14ac:dyDescent="0.25">
      <c r="A9" s="8">
        <v>1</v>
      </c>
      <c r="B9" s="9" t="s">
        <v>13</v>
      </c>
      <c r="C9" s="8" t="s">
        <v>14</v>
      </c>
      <c r="D9" s="10" t="s">
        <v>15</v>
      </c>
      <c r="E9" s="11">
        <v>30</v>
      </c>
      <c r="F9" s="12">
        <v>40.75</v>
      </c>
      <c r="G9" s="11">
        <f>F9*E9</f>
        <v>1222.5</v>
      </c>
    </row>
    <row r="10" spans="1:13" ht="15" customHeight="1" x14ac:dyDescent="0.25">
      <c r="A10" s="8">
        <v>2</v>
      </c>
      <c r="B10" s="9" t="s">
        <v>16</v>
      </c>
      <c r="C10" s="8" t="s">
        <v>17</v>
      </c>
      <c r="D10" s="10" t="s">
        <v>15</v>
      </c>
      <c r="E10" s="11">
        <v>70</v>
      </c>
      <c r="F10" s="12">
        <v>38.44</v>
      </c>
      <c r="G10" s="11">
        <f>F10*E10</f>
        <v>2690.7999999999997</v>
      </c>
    </row>
    <row r="11" spans="1:13" ht="15" customHeight="1" x14ac:dyDescent="0.25">
      <c r="A11" s="8">
        <v>3</v>
      </c>
      <c r="B11" s="9" t="s">
        <v>18</v>
      </c>
      <c r="C11" s="8" t="s">
        <v>19</v>
      </c>
      <c r="D11" s="10" t="s">
        <v>15</v>
      </c>
      <c r="E11" s="11">
        <v>70</v>
      </c>
      <c r="F11" s="12">
        <v>35.450000000000003</v>
      </c>
      <c r="G11" s="11">
        <f>F11*E11</f>
        <v>2481.5</v>
      </c>
    </row>
    <row r="12" spans="1:13" ht="15" customHeight="1" x14ac:dyDescent="0.25">
      <c r="A12" s="8">
        <v>4</v>
      </c>
      <c r="B12" s="9" t="s">
        <v>20</v>
      </c>
      <c r="C12" s="8" t="s">
        <v>21</v>
      </c>
      <c r="D12" s="10" t="s">
        <v>15</v>
      </c>
      <c r="E12" s="11">
        <v>70</v>
      </c>
      <c r="F12" s="12">
        <v>31.4</v>
      </c>
      <c r="G12" s="11">
        <f>F12*E12</f>
        <v>2198</v>
      </c>
    </row>
    <row r="13" spans="1:13" s="1" customFormat="1" x14ac:dyDescent="0.25">
      <c r="C13" s="22" t="s">
        <v>22</v>
      </c>
      <c r="D13" s="22"/>
      <c r="E13" s="22"/>
      <c r="F13" s="22"/>
      <c r="G13" s="14">
        <f>SUM(G9:G12)</f>
        <v>8592.7999999999993</v>
      </c>
    </row>
    <row r="14" spans="1:13" s="1" customFormat="1" x14ac:dyDescent="0.25">
      <c r="C14" s="22" t="s">
        <v>23</v>
      </c>
      <c r="D14" s="22"/>
      <c r="E14" s="22"/>
      <c r="F14" s="22"/>
      <c r="G14" s="14">
        <f>G13</f>
        <v>8592.7999999999993</v>
      </c>
    </row>
    <row r="15" spans="1:13" s="2" customFormat="1" ht="15" customHeight="1" x14ac:dyDescent="0.25">
      <c r="B15" s="7" t="s">
        <v>24</v>
      </c>
      <c r="C15" s="7" t="s">
        <v>25</v>
      </c>
      <c r="D15" s="6"/>
      <c r="E15" s="6"/>
      <c r="F15" s="6"/>
      <c r="G15" s="6"/>
    </row>
    <row r="16" spans="1:13" s="2" customFormat="1" ht="15" customHeight="1" x14ac:dyDescent="0.25">
      <c r="B16" s="7" t="s">
        <v>26</v>
      </c>
      <c r="C16" s="7" t="s">
        <v>27</v>
      </c>
      <c r="D16" s="6"/>
      <c r="E16" s="6"/>
      <c r="F16" s="6"/>
      <c r="G16" s="6"/>
    </row>
    <row r="17" spans="1:7" ht="15" customHeight="1" x14ac:dyDescent="0.25">
      <c r="A17" s="8"/>
      <c r="B17" s="9" t="s">
        <v>28</v>
      </c>
      <c r="C17" s="8" t="s">
        <v>29</v>
      </c>
      <c r="D17" s="10"/>
      <c r="E17" s="15"/>
      <c r="F17" s="15"/>
      <c r="G17" s="15"/>
    </row>
    <row r="18" spans="1:7" ht="15" customHeight="1" x14ac:dyDescent="0.25">
      <c r="A18" s="8">
        <v>5</v>
      </c>
      <c r="B18" s="9" t="s">
        <v>30</v>
      </c>
      <c r="C18" s="8" t="s">
        <v>31</v>
      </c>
      <c r="D18" s="10" t="s">
        <v>15</v>
      </c>
      <c r="E18" s="11">
        <v>5</v>
      </c>
      <c r="F18" s="12">
        <v>46.25</v>
      </c>
      <c r="G18" s="11">
        <f t="shared" ref="G18:G23" si="0">F18*E18</f>
        <v>231.25</v>
      </c>
    </row>
    <row r="19" spans="1:7" ht="15" customHeight="1" x14ac:dyDescent="0.25">
      <c r="A19" s="8">
        <v>6</v>
      </c>
      <c r="B19" s="9" t="s">
        <v>32</v>
      </c>
      <c r="C19" s="8" t="s">
        <v>33</v>
      </c>
      <c r="D19" s="10" t="s">
        <v>15</v>
      </c>
      <c r="E19" s="11">
        <v>5</v>
      </c>
      <c r="F19" s="12">
        <v>48.04</v>
      </c>
      <c r="G19" s="11">
        <f t="shared" si="0"/>
        <v>240.2</v>
      </c>
    </row>
    <row r="20" spans="1:7" ht="15" customHeight="1" x14ac:dyDescent="0.25">
      <c r="A20" s="8">
        <v>7</v>
      </c>
      <c r="B20" s="9" t="s">
        <v>34</v>
      </c>
      <c r="C20" s="8" t="s">
        <v>35</v>
      </c>
      <c r="D20" s="10" t="s">
        <v>15</v>
      </c>
      <c r="E20" s="11">
        <v>5</v>
      </c>
      <c r="F20" s="12">
        <v>50.2</v>
      </c>
      <c r="G20" s="11">
        <f t="shared" si="0"/>
        <v>251</v>
      </c>
    </row>
    <row r="21" spans="1:7" ht="15" customHeight="1" x14ac:dyDescent="0.25">
      <c r="A21" s="8">
        <v>8</v>
      </c>
      <c r="B21" s="9" t="s">
        <v>36</v>
      </c>
      <c r="C21" s="8" t="s">
        <v>37</v>
      </c>
      <c r="D21" s="10" t="s">
        <v>15</v>
      </c>
      <c r="E21" s="11">
        <v>5</v>
      </c>
      <c r="F21" s="12">
        <v>52.98</v>
      </c>
      <c r="G21" s="11">
        <f t="shared" si="0"/>
        <v>264.89999999999998</v>
      </c>
    </row>
    <row r="22" spans="1:7" ht="15" customHeight="1" x14ac:dyDescent="0.25">
      <c r="A22" s="8">
        <v>9</v>
      </c>
      <c r="B22" s="9" t="s">
        <v>38</v>
      </c>
      <c r="C22" s="8" t="s">
        <v>39</v>
      </c>
      <c r="D22" s="10" t="s">
        <v>15</v>
      </c>
      <c r="E22" s="11">
        <v>5</v>
      </c>
      <c r="F22" s="12">
        <v>60.64</v>
      </c>
      <c r="G22" s="11">
        <f t="shared" si="0"/>
        <v>303.2</v>
      </c>
    </row>
    <row r="23" spans="1:7" ht="15" customHeight="1" x14ac:dyDescent="0.25">
      <c r="A23" s="8">
        <v>10</v>
      </c>
      <c r="B23" s="9" t="s">
        <v>40</v>
      </c>
      <c r="C23" s="8" t="s">
        <v>41</v>
      </c>
      <c r="D23" s="10" t="s">
        <v>15</v>
      </c>
      <c r="E23" s="11">
        <v>5</v>
      </c>
      <c r="F23" s="12">
        <v>66.73</v>
      </c>
      <c r="G23" s="11">
        <f t="shared" si="0"/>
        <v>333.65000000000003</v>
      </c>
    </row>
    <row r="24" spans="1:7" s="1" customFormat="1" x14ac:dyDescent="0.25">
      <c r="C24" s="22" t="s">
        <v>42</v>
      </c>
      <c r="D24" s="22"/>
      <c r="E24" s="22"/>
      <c r="F24" s="22"/>
      <c r="G24" s="14">
        <f>SUM(G17:G23)</f>
        <v>1624.2</v>
      </c>
    </row>
    <row r="25" spans="1:7" s="2" customFormat="1" ht="15" customHeight="1" x14ac:dyDescent="0.25">
      <c r="B25" s="7" t="s">
        <v>43</v>
      </c>
      <c r="C25" s="7" t="s">
        <v>44</v>
      </c>
      <c r="D25" s="6"/>
      <c r="E25" s="6"/>
      <c r="F25" s="6"/>
      <c r="G25" s="6"/>
    </row>
    <row r="26" spans="1:7" ht="15" customHeight="1" x14ac:dyDescent="0.25">
      <c r="A26" s="8"/>
      <c r="B26" s="9" t="s">
        <v>45</v>
      </c>
      <c r="C26" s="8" t="s">
        <v>46</v>
      </c>
      <c r="D26" s="10"/>
      <c r="E26" s="15"/>
      <c r="F26" s="15"/>
      <c r="G26" s="15"/>
    </row>
    <row r="27" spans="1:7" ht="15" customHeight="1" x14ac:dyDescent="0.25">
      <c r="A27" s="8">
        <v>11</v>
      </c>
      <c r="B27" s="9" t="s">
        <v>47</v>
      </c>
      <c r="C27" s="8" t="s">
        <v>48</v>
      </c>
      <c r="D27" s="10" t="s">
        <v>15</v>
      </c>
      <c r="E27" s="11">
        <v>3</v>
      </c>
      <c r="F27" s="12">
        <v>56.66</v>
      </c>
      <c r="G27" s="11">
        <f>F27*E27</f>
        <v>169.98</v>
      </c>
    </row>
    <row r="28" spans="1:7" ht="15" customHeight="1" x14ac:dyDescent="0.25">
      <c r="A28" s="8">
        <v>12</v>
      </c>
      <c r="B28" s="9" t="s">
        <v>49</v>
      </c>
      <c r="C28" s="8" t="s">
        <v>50</v>
      </c>
      <c r="D28" s="10" t="s">
        <v>15</v>
      </c>
      <c r="E28" s="11">
        <v>3</v>
      </c>
      <c r="F28" s="12">
        <v>63.5</v>
      </c>
      <c r="G28" s="11">
        <f>F28*E28</f>
        <v>190.5</v>
      </c>
    </row>
    <row r="29" spans="1:7" ht="15" customHeight="1" x14ac:dyDescent="0.25">
      <c r="A29" s="8">
        <v>13</v>
      </c>
      <c r="B29" s="9" t="s">
        <v>51</v>
      </c>
      <c r="C29" s="8" t="s">
        <v>52</v>
      </c>
      <c r="D29" s="10" t="s">
        <v>15</v>
      </c>
      <c r="E29" s="11">
        <v>3</v>
      </c>
      <c r="F29" s="12">
        <v>67.58</v>
      </c>
      <c r="G29" s="11">
        <f>F29*E29</f>
        <v>202.74</v>
      </c>
    </row>
    <row r="30" spans="1:7" s="1" customFormat="1" x14ac:dyDescent="0.25">
      <c r="C30" s="22" t="s">
        <v>53</v>
      </c>
      <c r="D30" s="22"/>
      <c r="E30" s="22"/>
      <c r="F30" s="22"/>
      <c r="G30" s="14">
        <f>SUM(G26:G29)</f>
        <v>563.22</v>
      </c>
    </row>
    <row r="31" spans="1:7" s="2" customFormat="1" ht="15" customHeight="1" x14ac:dyDescent="0.25">
      <c r="B31" s="7" t="s">
        <v>54</v>
      </c>
      <c r="C31" s="7" t="s">
        <v>55</v>
      </c>
      <c r="D31" s="6"/>
      <c r="E31" s="6"/>
      <c r="F31" s="6"/>
      <c r="G31" s="6"/>
    </row>
    <row r="32" spans="1:7" ht="15" customHeight="1" x14ac:dyDescent="0.25">
      <c r="A32" s="8"/>
      <c r="B32" s="9" t="s">
        <v>56</v>
      </c>
      <c r="C32" s="8" t="s">
        <v>57</v>
      </c>
      <c r="D32" s="10"/>
      <c r="E32" s="15"/>
      <c r="F32" s="15"/>
      <c r="G32" s="15"/>
    </row>
    <row r="33" spans="1:7" ht="15" customHeight="1" x14ac:dyDescent="0.25">
      <c r="A33" s="8">
        <v>14</v>
      </c>
      <c r="B33" s="9" t="s">
        <v>58</v>
      </c>
      <c r="C33" s="8" t="s">
        <v>59</v>
      </c>
      <c r="D33" s="10" t="s">
        <v>15</v>
      </c>
      <c r="E33" s="11">
        <v>5</v>
      </c>
      <c r="F33" s="12">
        <v>11.23</v>
      </c>
      <c r="G33" s="11">
        <f>F33*E33</f>
        <v>56.150000000000006</v>
      </c>
    </row>
    <row r="34" spans="1:7" ht="15" customHeight="1" x14ac:dyDescent="0.25">
      <c r="A34" s="8">
        <v>15</v>
      </c>
      <c r="B34" s="9" t="s">
        <v>60</v>
      </c>
      <c r="C34" s="8" t="s">
        <v>61</v>
      </c>
      <c r="D34" s="10" t="s">
        <v>15</v>
      </c>
      <c r="E34" s="11">
        <v>5</v>
      </c>
      <c r="F34" s="12">
        <v>13.73</v>
      </c>
      <c r="G34" s="11">
        <f>F34*E34</f>
        <v>68.650000000000006</v>
      </c>
    </row>
    <row r="35" spans="1:7" ht="15" customHeight="1" x14ac:dyDescent="0.25">
      <c r="A35" s="8"/>
      <c r="B35" s="9" t="s">
        <v>62</v>
      </c>
      <c r="C35" s="8" t="s">
        <v>63</v>
      </c>
      <c r="D35" s="10"/>
      <c r="E35" s="15"/>
      <c r="F35" s="15"/>
      <c r="G35" s="15"/>
    </row>
    <row r="36" spans="1:7" ht="15" customHeight="1" x14ac:dyDescent="0.25">
      <c r="A36" s="8">
        <v>16</v>
      </c>
      <c r="B36" s="9" t="s">
        <v>64</v>
      </c>
      <c r="C36" s="8" t="s">
        <v>65</v>
      </c>
      <c r="D36" s="10" t="s">
        <v>15</v>
      </c>
      <c r="E36" s="11">
        <v>5</v>
      </c>
      <c r="F36" s="12">
        <v>4.83</v>
      </c>
      <c r="G36" s="11">
        <f>F36*E36</f>
        <v>24.15</v>
      </c>
    </row>
    <row r="37" spans="1:7" s="1" customFormat="1" x14ac:dyDescent="0.25">
      <c r="C37" s="22" t="s">
        <v>66</v>
      </c>
      <c r="D37" s="22"/>
      <c r="E37" s="22"/>
      <c r="F37" s="22"/>
      <c r="G37" s="14">
        <f>SUM(G32:G36)</f>
        <v>148.95000000000002</v>
      </c>
    </row>
    <row r="38" spans="1:7" s="2" customFormat="1" ht="15" customHeight="1" x14ac:dyDescent="0.25">
      <c r="B38" s="7" t="s">
        <v>67</v>
      </c>
      <c r="C38" s="7" t="s">
        <v>68</v>
      </c>
      <c r="D38" s="6"/>
      <c r="E38" s="6"/>
      <c r="F38" s="6"/>
      <c r="G38" s="6"/>
    </row>
    <row r="39" spans="1:7" ht="15" customHeight="1" x14ac:dyDescent="0.25">
      <c r="A39" s="8"/>
      <c r="B39" s="9" t="s">
        <v>69</v>
      </c>
      <c r="C39" s="8" t="s">
        <v>70</v>
      </c>
      <c r="D39" s="10"/>
      <c r="E39" s="15"/>
      <c r="F39" s="15"/>
      <c r="G39" s="15"/>
    </row>
    <row r="40" spans="1:7" ht="15" customHeight="1" x14ac:dyDescent="0.25">
      <c r="A40" s="8">
        <v>17</v>
      </c>
      <c r="B40" s="9" t="s">
        <v>71</v>
      </c>
      <c r="C40" s="8" t="s">
        <v>72</v>
      </c>
      <c r="D40" s="10" t="s">
        <v>15</v>
      </c>
      <c r="E40" s="11">
        <v>10</v>
      </c>
      <c r="F40" s="12">
        <v>5.49</v>
      </c>
      <c r="G40" s="11">
        <f>F40*E40</f>
        <v>54.900000000000006</v>
      </c>
    </row>
    <row r="41" spans="1:7" s="1" customFormat="1" x14ac:dyDescent="0.25">
      <c r="C41" s="22" t="s">
        <v>73</v>
      </c>
      <c r="D41" s="22"/>
      <c r="E41" s="22"/>
      <c r="F41" s="22"/>
      <c r="G41" s="14">
        <f>SUM(G39:G40)</f>
        <v>54.900000000000006</v>
      </c>
    </row>
    <row r="42" spans="1:7" s="1" customFormat="1" x14ac:dyDescent="0.25">
      <c r="C42" s="22" t="s">
        <v>74</v>
      </c>
      <c r="D42" s="22"/>
      <c r="E42" s="22"/>
      <c r="F42" s="22"/>
      <c r="G42" s="14">
        <f>G24+G30+G37+G41</f>
        <v>2391.27</v>
      </c>
    </row>
    <row r="43" spans="1:7" s="2" customFormat="1" ht="15" customHeight="1" x14ac:dyDescent="0.25">
      <c r="B43" s="7" t="s">
        <v>75</v>
      </c>
      <c r="C43" s="7" t="s">
        <v>76</v>
      </c>
      <c r="D43" s="6"/>
      <c r="E43" s="6"/>
      <c r="F43" s="6"/>
      <c r="G43" s="6"/>
    </row>
    <row r="44" spans="1:7" s="2" customFormat="1" ht="15" customHeight="1" x14ac:dyDescent="0.25">
      <c r="B44" s="7" t="s">
        <v>77</v>
      </c>
      <c r="C44" s="7" t="s">
        <v>76</v>
      </c>
      <c r="D44" s="6"/>
      <c r="E44" s="6"/>
      <c r="F44" s="6"/>
      <c r="G44" s="6"/>
    </row>
    <row r="45" spans="1:7" ht="15" customHeight="1" x14ac:dyDescent="0.25">
      <c r="A45" s="8">
        <v>18</v>
      </c>
      <c r="B45" s="9" t="s">
        <v>78</v>
      </c>
      <c r="C45" s="8" t="s">
        <v>79</v>
      </c>
      <c r="D45" s="10" t="s">
        <v>80</v>
      </c>
      <c r="E45" s="11">
        <v>1</v>
      </c>
      <c r="F45" s="12">
        <v>12200</v>
      </c>
      <c r="G45" s="11">
        <f>F45*E45</f>
        <v>12200</v>
      </c>
    </row>
    <row r="46" spans="1:7" s="1" customFormat="1" x14ac:dyDescent="0.25">
      <c r="C46" s="22" t="s">
        <v>81</v>
      </c>
      <c r="D46" s="22"/>
      <c r="E46" s="22"/>
      <c r="F46" s="22"/>
      <c r="G46" s="14">
        <f>SUM(G45:G45)</f>
        <v>12200</v>
      </c>
    </row>
    <row r="47" spans="1:7" s="1" customFormat="1" x14ac:dyDescent="0.25">
      <c r="C47" s="22" t="s">
        <v>81</v>
      </c>
      <c r="D47" s="22"/>
      <c r="E47" s="22"/>
      <c r="F47" s="22"/>
      <c r="G47" s="14">
        <f>G46</f>
        <v>12200</v>
      </c>
    </row>
    <row r="48" spans="1:7" s="1" customFormat="1" x14ac:dyDescent="0.25">
      <c r="C48" s="22" t="s">
        <v>82</v>
      </c>
      <c r="D48" s="22"/>
      <c r="E48" s="22"/>
      <c r="F48" s="22"/>
      <c r="G48" s="14">
        <f>G14+G42+G47</f>
        <v>23184.07</v>
      </c>
    </row>
    <row r="50" spans="1:7" s="2" customFormat="1" ht="15" customHeight="1" x14ac:dyDescent="0.25">
      <c r="B50" s="7" t="s">
        <v>83</v>
      </c>
      <c r="C50" s="7" t="s">
        <v>84</v>
      </c>
      <c r="D50" s="6"/>
      <c r="E50" s="6"/>
      <c r="F50" s="6"/>
      <c r="G50" s="6"/>
    </row>
    <row r="51" spans="1:7" s="2" customFormat="1" ht="15" customHeight="1" x14ac:dyDescent="0.25">
      <c r="B51" s="7" t="s">
        <v>85</v>
      </c>
      <c r="C51" s="7" t="s">
        <v>86</v>
      </c>
      <c r="D51" s="6"/>
      <c r="E51" s="6"/>
      <c r="F51" s="6"/>
      <c r="G51" s="6"/>
    </row>
    <row r="52" spans="1:7" s="2" customFormat="1" ht="15" customHeight="1" x14ac:dyDescent="0.25">
      <c r="B52" s="7" t="s">
        <v>87</v>
      </c>
      <c r="C52" s="7" t="s">
        <v>88</v>
      </c>
      <c r="D52" s="6"/>
      <c r="E52" s="6"/>
      <c r="F52" s="6"/>
      <c r="G52" s="6"/>
    </row>
    <row r="53" spans="1:7" ht="15" customHeight="1" x14ac:dyDescent="0.25">
      <c r="A53" s="8"/>
      <c r="B53" s="9" t="s">
        <v>89</v>
      </c>
      <c r="C53" s="8" t="s">
        <v>90</v>
      </c>
      <c r="D53" s="10"/>
      <c r="E53" s="15"/>
      <c r="F53" s="15"/>
      <c r="G53" s="15"/>
    </row>
    <row r="54" spans="1:7" ht="15" customHeight="1" x14ac:dyDescent="0.25">
      <c r="A54" s="8">
        <v>19</v>
      </c>
      <c r="B54" s="9" t="s">
        <v>91</v>
      </c>
      <c r="C54" s="8" t="s">
        <v>92</v>
      </c>
      <c r="D54" s="10" t="s">
        <v>93</v>
      </c>
      <c r="E54" s="11">
        <v>1163.8699999999999</v>
      </c>
      <c r="F54" s="12">
        <v>7.44</v>
      </c>
      <c r="G54" s="11">
        <f>F54*E54</f>
        <v>8659.1927999999989</v>
      </c>
    </row>
    <row r="55" spans="1:7" s="1" customFormat="1" x14ac:dyDescent="0.25">
      <c r="C55" s="22" t="s">
        <v>94</v>
      </c>
      <c r="D55" s="22"/>
      <c r="E55" s="22"/>
      <c r="F55" s="22"/>
      <c r="G55" s="14">
        <f>SUM(G53:G54)</f>
        <v>8659.1927999999989</v>
      </c>
    </row>
    <row r="56" spans="1:7" s="2" customFormat="1" ht="15" customHeight="1" x14ac:dyDescent="0.25">
      <c r="B56" s="7" t="s">
        <v>95</v>
      </c>
      <c r="C56" s="7" t="s">
        <v>96</v>
      </c>
      <c r="D56" s="6"/>
      <c r="E56" s="6"/>
      <c r="F56" s="6"/>
      <c r="G56" s="6"/>
    </row>
    <row r="57" spans="1:7" ht="15" customHeight="1" x14ac:dyDescent="0.25">
      <c r="A57" s="8"/>
      <c r="B57" s="9" t="s">
        <v>97</v>
      </c>
      <c r="C57" s="8" t="s">
        <v>98</v>
      </c>
      <c r="D57" s="10"/>
      <c r="E57" s="15"/>
      <c r="F57" s="15"/>
      <c r="G57" s="15"/>
    </row>
    <row r="58" spans="1:7" ht="15" customHeight="1" x14ac:dyDescent="0.25">
      <c r="A58" s="8">
        <v>20</v>
      </c>
      <c r="B58" s="9" t="s">
        <v>99</v>
      </c>
      <c r="C58" s="8" t="s">
        <v>100</v>
      </c>
      <c r="D58" s="10" t="s">
        <v>93</v>
      </c>
      <c r="E58" s="11">
        <v>36.5</v>
      </c>
      <c r="F58" s="12">
        <v>258.27</v>
      </c>
      <c r="G58" s="11">
        <f>F58*E58</f>
        <v>9426.8549999999996</v>
      </c>
    </row>
    <row r="59" spans="1:7" ht="15" customHeight="1" x14ac:dyDescent="0.25">
      <c r="A59" s="8">
        <v>21</v>
      </c>
      <c r="B59" s="9" t="s">
        <v>101</v>
      </c>
      <c r="C59" s="8" t="s">
        <v>102</v>
      </c>
      <c r="D59" s="10" t="s">
        <v>93</v>
      </c>
      <c r="E59" s="11">
        <v>141.27000000000001</v>
      </c>
      <c r="F59" s="12">
        <v>288.11</v>
      </c>
      <c r="G59" s="11">
        <f>F59*E59</f>
        <v>40701.299700000003</v>
      </c>
    </row>
    <row r="60" spans="1:7" s="1" customFormat="1" x14ac:dyDescent="0.25">
      <c r="C60" s="22" t="s">
        <v>103</v>
      </c>
      <c r="D60" s="22"/>
      <c r="E60" s="22"/>
      <c r="F60" s="22"/>
      <c r="G60" s="14">
        <f>SUM(G57:G59)</f>
        <v>50128.154699999999</v>
      </c>
    </row>
    <row r="61" spans="1:7" s="2" customFormat="1" ht="15" customHeight="1" x14ac:dyDescent="0.25">
      <c r="B61" s="7" t="s">
        <v>104</v>
      </c>
      <c r="C61" s="7" t="s">
        <v>105</v>
      </c>
      <c r="D61" s="6"/>
      <c r="E61" s="6"/>
      <c r="F61" s="6"/>
      <c r="G61" s="6"/>
    </row>
    <row r="62" spans="1:7" ht="15" customHeight="1" x14ac:dyDescent="0.25">
      <c r="A62" s="8"/>
      <c r="B62" s="9" t="s">
        <v>106</v>
      </c>
      <c r="C62" s="8" t="s">
        <v>107</v>
      </c>
      <c r="D62" s="10"/>
      <c r="E62" s="15"/>
      <c r="F62" s="15"/>
      <c r="G62" s="15"/>
    </row>
    <row r="63" spans="1:7" ht="15" customHeight="1" x14ac:dyDescent="0.25">
      <c r="A63" s="8">
        <v>22</v>
      </c>
      <c r="B63" s="9" t="s">
        <v>108</v>
      </c>
      <c r="C63" s="8" t="s">
        <v>109</v>
      </c>
      <c r="D63" s="10" t="s">
        <v>110</v>
      </c>
      <c r="E63" s="11">
        <v>3</v>
      </c>
      <c r="F63" s="12">
        <v>44.41</v>
      </c>
      <c r="G63" s="11">
        <f t="shared" ref="G63:G71" si="1">F63*E63</f>
        <v>133.22999999999999</v>
      </c>
    </row>
    <row r="64" spans="1:7" ht="15" customHeight="1" x14ac:dyDescent="0.25">
      <c r="A64" s="8">
        <v>23</v>
      </c>
      <c r="B64" s="9" t="s">
        <v>111</v>
      </c>
      <c r="C64" s="8" t="s">
        <v>112</v>
      </c>
      <c r="D64" s="10" t="s">
        <v>110</v>
      </c>
      <c r="E64" s="11">
        <v>12</v>
      </c>
      <c r="F64" s="12">
        <v>42.2</v>
      </c>
      <c r="G64" s="11">
        <f t="shared" si="1"/>
        <v>506.40000000000003</v>
      </c>
    </row>
    <row r="65" spans="1:7" ht="15" customHeight="1" x14ac:dyDescent="0.25">
      <c r="A65" s="8">
        <v>24</v>
      </c>
      <c r="B65" s="9" t="s">
        <v>113</v>
      </c>
      <c r="C65" s="8" t="s">
        <v>114</v>
      </c>
      <c r="D65" s="10" t="s">
        <v>115</v>
      </c>
      <c r="E65" s="11">
        <v>134.72</v>
      </c>
      <c r="F65" s="12">
        <v>14.61</v>
      </c>
      <c r="G65" s="11">
        <f t="shared" si="1"/>
        <v>1968.2592</v>
      </c>
    </row>
    <row r="66" spans="1:7" ht="15" customHeight="1" x14ac:dyDescent="0.25">
      <c r="A66" s="8">
        <v>25</v>
      </c>
      <c r="B66" s="9" t="s">
        <v>116</v>
      </c>
      <c r="C66" s="8" t="s">
        <v>117</v>
      </c>
      <c r="D66" s="10" t="s">
        <v>118</v>
      </c>
      <c r="E66" s="11">
        <v>135.86000000000001</v>
      </c>
      <c r="F66" s="12">
        <v>15.51</v>
      </c>
      <c r="G66" s="11">
        <f t="shared" si="1"/>
        <v>2107.1886000000004</v>
      </c>
    </row>
    <row r="67" spans="1:7" ht="15" customHeight="1" x14ac:dyDescent="0.25">
      <c r="A67" s="8">
        <v>26</v>
      </c>
      <c r="B67" s="9" t="s">
        <v>119</v>
      </c>
      <c r="C67" s="8" t="s">
        <v>120</v>
      </c>
      <c r="D67" s="10" t="s">
        <v>118</v>
      </c>
      <c r="E67" s="11">
        <v>558.5</v>
      </c>
      <c r="F67" s="12">
        <v>23.88</v>
      </c>
      <c r="G67" s="11">
        <f t="shared" si="1"/>
        <v>13336.98</v>
      </c>
    </row>
    <row r="68" spans="1:7" ht="15" customHeight="1" x14ac:dyDescent="0.25">
      <c r="A68" s="8">
        <v>27</v>
      </c>
      <c r="B68" s="9" t="s">
        <v>121</v>
      </c>
      <c r="C68" s="8" t="s">
        <v>122</v>
      </c>
      <c r="D68" s="10" t="s">
        <v>118</v>
      </c>
      <c r="E68" s="11">
        <v>100.25</v>
      </c>
      <c r="F68" s="12">
        <v>9.6300000000000008</v>
      </c>
      <c r="G68" s="11">
        <f t="shared" si="1"/>
        <v>965.40750000000003</v>
      </c>
    </row>
    <row r="69" spans="1:7" ht="15" customHeight="1" x14ac:dyDescent="0.25">
      <c r="A69" s="8">
        <v>28</v>
      </c>
      <c r="B69" s="9" t="s">
        <v>123</v>
      </c>
      <c r="C69" s="8" t="s">
        <v>124</v>
      </c>
      <c r="D69" s="10" t="s">
        <v>80</v>
      </c>
      <c r="E69" s="11">
        <v>1</v>
      </c>
      <c r="F69" s="12">
        <v>382</v>
      </c>
      <c r="G69" s="11">
        <f t="shared" si="1"/>
        <v>382</v>
      </c>
    </row>
    <row r="70" spans="1:7" ht="15" customHeight="1" x14ac:dyDescent="0.25">
      <c r="A70" s="8">
        <v>29</v>
      </c>
      <c r="B70" s="9" t="s">
        <v>125</v>
      </c>
      <c r="C70" s="8" t="s">
        <v>126</v>
      </c>
      <c r="D70" s="10" t="s">
        <v>118</v>
      </c>
      <c r="E70" s="11">
        <v>87.97</v>
      </c>
      <c r="F70" s="12">
        <v>3.31</v>
      </c>
      <c r="G70" s="11">
        <f t="shared" si="1"/>
        <v>291.1807</v>
      </c>
    </row>
    <row r="71" spans="1:7" ht="15" customHeight="1" x14ac:dyDescent="0.25">
      <c r="A71" s="8">
        <v>30</v>
      </c>
      <c r="B71" s="9" t="s">
        <v>127</v>
      </c>
      <c r="C71" s="8" t="s">
        <v>128</v>
      </c>
      <c r="D71" s="10" t="s">
        <v>118</v>
      </c>
      <c r="E71" s="11">
        <v>53.71</v>
      </c>
      <c r="F71" s="12">
        <v>25.34</v>
      </c>
      <c r="G71" s="11">
        <f t="shared" si="1"/>
        <v>1361.0114000000001</v>
      </c>
    </row>
    <row r="72" spans="1:7" ht="15" customHeight="1" x14ac:dyDescent="0.25">
      <c r="A72" s="8"/>
      <c r="B72" s="9" t="s">
        <v>129</v>
      </c>
      <c r="C72" s="8" t="s">
        <v>130</v>
      </c>
      <c r="D72" s="10"/>
      <c r="E72" s="15"/>
      <c r="F72" s="15"/>
      <c r="G72" s="15"/>
    </row>
    <row r="73" spans="1:7" ht="15" customHeight="1" x14ac:dyDescent="0.25">
      <c r="A73" s="8">
        <v>31</v>
      </c>
      <c r="B73" s="9" t="s">
        <v>131</v>
      </c>
      <c r="C73" s="8" t="s">
        <v>132</v>
      </c>
      <c r="D73" s="10" t="s">
        <v>118</v>
      </c>
      <c r="E73" s="11">
        <v>783.01</v>
      </c>
      <c r="F73" s="12">
        <v>5.15</v>
      </c>
      <c r="G73" s="11">
        <f>F73*E73</f>
        <v>4032.5015000000003</v>
      </c>
    </row>
    <row r="74" spans="1:7" ht="15" customHeight="1" x14ac:dyDescent="0.25">
      <c r="A74" s="8"/>
      <c r="B74" s="9" t="s">
        <v>133</v>
      </c>
      <c r="C74" s="8" t="s">
        <v>134</v>
      </c>
      <c r="D74" s="10"/>
      <c r="E74" s="15"/>
      <c r="F74" s="15"/>
      <c r="G74" s="15"/>
    </row>
    <row r="75" spans="1:7" ht="15" customHeight="1" x14ac:dyDescent="0.25">
      <c r="A75" s="8">
        <v>32</v>
      </c>
      <c r="B75" s="9" t="s">
        <v>135</v>
      </c>
      <c r="C75" s="8" t="s">
        <v>136</v>
      </c>
      <c r="D75" s="10" t="s">
        <v>115</v>
      </c>
      <c r="E75" s="11">
        <v>100.2</v>
      </c>
      <c r="F75" s="12">
        <v>13.61</v>
      </c>
      <c r="G75" s="11">
        <f>F75*E75</f>
        <v>1363.722</v>
      </c>
    </row>
    <row r="76" spans="1:7" ht="15" customHeight="1" x14ac:dyDescent="0.25">
      <c r="A76" s="8"/>
      <c r="B76" s="9" t="s">
        <v>137</v>
      </c>
      <c r="C76" s="8" t="s">
        <v>138</v>
      </c>
      <c r="D76" s="10"/>
      <c r="E76" s="15"/>
      <c r="F76" s="15"/>
      <c r="G76" s="15"/>
    </row>
    <row r="77" spans="1:7" ht="15" customHeight="1" x14ac:dyDescent="0.25">
      <c r="A77" s="8">
        <v>33</v>
      </c>
      <c r="B77" s="9" t="s">
        <v>139</v>
      </c>
      <c r="C77" s="8" t="s">
        <v>140</v>
      </c>
      <c r="D77" s="10" t="s">
        <v>141</v>
      </c>
      <c r="E77" s="11">
        <v>100</v>
      </c>
      <c r="F77" s="12">
        <v>1.03</v>
      </c>
      <c r="G77" s="11">
        <f>F77*E77</f>
        <v>103</v>
      </c>
    </row>
    <row r="78" spans="1:7" ht="15" customHeight="1" x14ac:dyDescent="0.25">
      <c r="A78" s="8">
        <v>34</v>
      </c>
      <c r="B78" s="9" t="s">
        <v>142</v>
      </c>
      <c r="C78" s="8" t="s">
        <v>143</v>
      </c>
      <c r="D78" s="10" t="s">
        <v>141</v>
      </c>
      <c r="E78" s="11">
        <v>100</v>
      </c>
      <c r="F78" s="12">
        <v>1.97</v>
      </c>
      <c r="G78" s="11">
        <f>F78*E78</f>
        <v>197</v>
      </c>
    </row>
    <row r="79" spans="1:7" ht="15" customHeight="1" x14ac:dyDescent="0.25">
      <c r="A79" s="8">
        <v>35</v>
      </c>
      <c r="B79" s="9" t="s">
        <v>144</v>
      </c>
      <c r="C79" s="8" t="s">
        <v>145</v>
      </c>
      <c r="D79" s="10" t="s">
        <v>141</v>
      </c>
      <c r="E79" s="11">
        <v>100</v>
      </c>
      <c r="F79" s="12">
        <v>2.89</v>
      </c>
      <c r="G79" s="11">
        <f>F79*E79</f>
        <v>289</v>
      </c>
    </row>
    <row r="80" spans="1:7" ht="15" customHeight="1" x14ac:dyDescent="0.25">
      <c r="A80" s="8">
        <v>36</v>
      </c>
      <c r="B80" s="9" t="s">
        <v>146</v>
      </c>
      <c r="C80" s="8" t="s">
        <v>147</v>
      </c>
      <c r="D80" s="10" t="s">
        <v>141</v>
      </c>
      <c r="E80" s="11">
        <v>100</v>
      </c>
      <c r="F80" s="12">
        <v>3.61</v>
      </c>
      <c r="G80" s="11">
        <f>F80*E80</f>
        <v>361</v>
      </c>
    </row>
    <row r="81" spans="1:7" ht="15" customHeight="1" x14ac:dyDescent="0.25">
      <c r="A81" s="8">
        <v>37</v>
      </c>
      <c r="B81" s="9" t="s">
        <v>148</v>
      </c>
      <c r="C81" s="8" t="s">
        <v>149</v>
      </c>
      <c r="D81" s="10" t="s">
        <v>141</v>
      </c>
      <c r="E81" s="11">
        <v>100</v>
      </c>
      <c r="F81" s="12">
        <v>7.89</v>
      </c>
      <c r="G81" s="11">
        <f>F81*E81</f>
        <v>789</v>
      </c>
    </row>
    <row r="82" spans="1:7" ht="15" customHeight="1" x14ac:dyDescent="0.25">
      <c r="A82" s="8"/>
      <c r="B82" s="9" t="s">
        <v>150</v>
      </c>
      <c r="C82" s="8" t="s">
        <v>151</v>
      </c>
      <c r="D82" s="10"/>
      <c r="E82" s="15"/>
      <c r="F82" s="15"/>
      <c r="G82" s="15"/>
    </row>
    <row r="83" spans="1:7" ht="15" customHeight="1" x14ac:dyDescent="0.25">
      <c r="A83" s="8">
        <v>38</v>
      </c>
      <c r="B83" s="9" t="s">
        <v>152</v>
      </c>
      <c r="C83" s="8" t="s">
        <v>153</v>
      </c>
      <c r="D83" s="10" t="s">
        <v>118</v>
      </c>
      <c r="E83" s="11">
        <v>16.97</v>
      </c>
      <c r="F83" s="12">
        <v>257.8</v>
      </c>
      <c r="G83" s="11">
        <f>F83*E83</f>
        <v>4374.866</v>
      </c>
    </row>
    <row r="84" spans="1:7" ht="15" customHeight="1" x14ac:dyDescent="0.25">
      <c r="A84" s="8">
        <v>39</v>
      </c>
      <c r="B84" s="9" t="s">
        <v>154</v>
      </c>
      <c r="C84" s="8" t="s">
        <v>155</v>
      </c>
      <c r="D84" s="10" t="s">
        <v>115</v>
      </c>
      <c r="E84" s="11">
        <v>72.78</v>
      </c>
      <c r="F84" s="12">
        <v>4.2</v>
      </c>
      <c r="G84" s="11">
        <f>F84*E84</f>
        <v>305.67600000000004</v>
      </c>
    </row>
    <row r="85" spans="1:7" s="1" customFormat="1" x14ac:dyDescent="0.25">
      <c r="C85" s="22" t="s">
        <v>156</v>
      </c>
      <c r="D85" s="22"/>
      <c r="E85" s="22"/>
      <c r="F85" s="22"/>
      <c r="G85" s="14">
        <f>SUM(G62:G84)</f>
        <v>32867.422900000005</v>
      </c>
    </row>
    <row r="86" spans="1:7" s="2" customFormat="1" ht="15" customHeight="1" x14ac:dyDescent="0.25">
      <c r="B86" s="7" t="s">
        <v>157</v>
      </c>
      <c r="C86" s="7" t="s">
        <v>158</v>
      </c>
      <c r="D86" s="6"/>
      <c r="E86" s="6"/>
      <c r="F86" s="6"/>
      <c r="G86" s="6"/>
    </row>
    <row r="87" spans="1:7" ht="15" customHeight="1" x14ac:dyDescent="0.25">
      <c r="A87" s="8"/>
      <c r="B87" s="9" t="s">
        <v>159</v>
      </c>
      <c r="C87" s="8" t="s">
        <v>160</v>
      </c>
      <c r="D87" s="10"/>
      <c r="E87" s="15"/>
      <c r="F87" s="15"/>
      <c r="G87" s="15"/>
    </row>
    <row r="88" spans="1:7" ht="15" customHeight="1" x14ac:dyDescent="0.25">
      <c r="A88" s="8">
        <v>40</v>
      </c>
      <c r="B88" s="9" t="s">
        <v>161</v>
      </c>
      <c r="C88" s="8" t="s">
        <v>162</v>
      </c>
      <c r="D88" s="10" t="s">
        <v>163</v>
      </c>
      <c r="E88" s="11">
        <v>1507.21</v>
      </c>
      <c r="F88" s="12">
        <v>0</v>
      </c>
      <c r="G88" s="11">
        <f>F88*E88</f>
        <v>0</v>
      </c>
    </row>
    <row r="89" spans="1:7" ht="15" customHeight="1" x14ac:dyDescent="0.25">
      <c r="A89" s="8">
        <v>41</v>
      </c>
      <c r="B89" s="9" t="s">
        <v>164</v>
      </c>
      <c r="C89" s="8" t="s">
        <v>165</v>
      </c>
      <c r="D89" s="10" t="s">
        <v>163</v>
      </c>
      <c r="E89" s="11">
        <v>3213.94</v>
      </c>
      <c r="F89" s="12">
        <v>1.47</v>
      </c>
      <c r="G89" s="11">
        <f>F89*E89</f>
        <v>4724.4917999999998</v>
      </c>
    </row>
    <row r="90" spans="1:7" ht="15" customHeight="1" x14ac:dyDescent="0.25">
      <c r="A90" s="8">
        <v>42</v>
      </c>
      <c r="B90" s="9" t="s">
        <v>166</v>
      </c>
      <c r="C90" s="8" t="s">
        <v>167</v>
      </c>
      <c r="D90" s="10" t="s">
        <v>163</v>
      </c>
      <c r="E90" s="11">
        <v>2000</v>
      </c>
      <c r="F90" s="12">
        <v>3.52</v>
      </c>
      <c r="G90" s="11">
        <f>F90*E90</f>
        <v>7040</v>
      </c>
    </row>
    <row r="91" spans="1:7" ht="15" customHeight="1" x14ac:dyDescent="0.25">
      <c r="A91" s="8">
        <v>43</v>
      </c>
      <c r="B91" s="9" t="s">
        <v>168</v>
      </c>
      <c r="C91" s="8" t="s">
        <v>169</v>
      </c>
      <c r="D91" s="10" t="s">
        <v>163</v>
      </c>
      <c r="E91" s="11">
        <v>110</v>
      </c>
      <c r="F91" s="12">
        <v>11.25</v>
      </c>
      <c r="G91" s="11">
        <f>F91*E91</f>
        <v>1237.5</v>
      </c>
    </row>
    <row r="92" spans="1:7" ht="15" customHeight="1" x14ac:dyDescent="0.25">
      <c r="A92" s="8"/>
      <c r="B92" s="9" t="s">
        <v>170</v>
      </c>
      <c r="C92" s="8" t="s">
        <v>171</v>
      </c>
      <c r="D92" s="10"/>
      <c r="E92" s="15"/>
      <c r="F92" s="15"/>
      <c r="G92" s="15"/>
    </row>
    <row r="93" spans="1:7" ht="15" customHeight="1" x14ac:dyDescent="0.25">
      <c r="A93" s="8">
        <v>44</v>
      </c>
      <c r="B93" s="9" t="s">
        <v>172</v>
      </c>
      <c r="C93" s="8" t="s">
        <v>173</v>
      </c>
      <c r="D93" s="10" t="s">
        <v>163</v>
      </c>
      <c r="E93" s="11">
        <v>343.8</v>
      </c>
      <c r="F93" s="12">
        <v>14.52</v>
      </c>
      <c r="G93" s="11">
        <f>F93*E93</f>
        <v>4991.9759999999997</v>
      </c>
    </row>
    <row r="94" spans="1:7" ht="15" customHeight="1" x14ac:dyDescent="0.25">
      <c r="A94" s="8">
        <v>45</v>
      </c>
      <c r="B94" s="9" t="s">
        <v>174</v>
      </c>
      <c r="C94" s="8" t="s">
        <v>175</v>
      </c>
      <c r="D94" s="10" t="s">
        <v>163</v>
      </c>
      <c r="E94" s="11">
        <v>35.19</v>
      </c>
      <c r="F94" s="12">
        <v>14.95</v>
      </c>
      <c r="G94" s="11">
        <f>F94*E94</f>
        <v>526.09049999999991</v>
      </c>
    </row>
    <row r="95" spans="1:7" ht="15" customHeight="1" x14ac:dyDescent="0.25">
      <c r="A95" s="8">
        <v>46</v>
      </c>
      <c r="B95" s="9" t="s">
        <v>176</v>
      </c>
      <c r="C95" s="8" t="s">
        <v>177</v>
      </c>
      <c r="D95" s="10" t="s">
        <v>163</v>
      </c>
      <c r="E95" s="11">
        <v>677.62</v>
      </c>
      <c r="F95" s="12">
        <v>21.77</v>
      </c>
      <c r="G95" s="11">
        <f>F95*E95</f>
        <v>14751.787399999999</v>
      </c>
    </row>
    <row r="96" spans="1:7" ht="15" customHeight="1" x14ac:dyDescent="0.25">
      <c r="A96" s="8"/>
      <c r="B96" s="9" t="s">
        <v>178</v>
      </c>
      <c r="C96" s="8" t="s">
        <v>179</v>
      </c>
      <c r="D96" s="10"/>
      <c r="E96" s="15"/>
      <c r="F96" s="15"/>
      <c r="G96" s="15"/>
    </row>
    <row r="97" spans="1:7" ht="15" customHeight="1" x14ac:dyDescent="0.25">
      <c r="A97" s="8">
        <v>47</v>
      </c>
      <c r="B97" s="9" t="s">
        <v>180</v>
      </c>
      <c r="C97" s="8" t="s">
        <v>181</v>
      </c>
      <c r="D97" s="10" t="s">
        <v>163</v>
      </c>
      <c r="E97" s="11">
        <v>10</v>
      </c>
      <c r="F97" s="12">
        <v>271.33999999999997</v>
      </c>
      <c r="G97" s="11">
        <f>F97*E97</f>
        <v>2713.3999999999996</v>
      </c>
    </row>
    <row r="98" spans="1:7" ht="15" customHeight="1" x14ac:dyDescent="0.25">
      <c r="A98" s="8">
        <v>48</v>
      </c>
      <c r="B98" s="9" t="s">
        <v>182</v>
      </c>
      <c r="C98" s="8" t="s">
        <v>183</v>
      </c>
      <c r="D98" s="10" t="s">
        <v>163</v>
      </c>
      <c r="E98" s="11">
        <v>17.260000000000002</v>
      </c>
      <c r="F98" s="12">
        <v>186.59</v>
      </c>
      <c r="G98" s="11">
        <f>F98*E98</f>
        <v>3220.5434000000005</v>
      </c>
    </row>
    <row r="99" spans="1:7" ht="15" customHeight="1" x14ac:dyDescent="0.25">
      <c r="A99" s="8">
        <v>49</v>
      </c>
      <c r="B99" s="9" t="s">
        <v>184</v>
      </c>
      <c r="C99" s="8" t="s">
        <v>185</v>
      </c>
      <c r="D99" s="10" t="s">
        <v>163</v>
      </c>
      <c r="E99" s="11">
        <v>10</v>
      </c>
      <c r="F99" s="12">
        <v>271.33999999999997</v>
      </c>
      <c r="G99" s="11">
        <f>F99*E99</f>
        <v>2713.3999999999996</v>
      </c>
    </row>
    <row r="100" spans="1:7" ht="15" customHeight="1" x14ac:dyDescent="0.25">
      <c r="A100" s="8">
        <v>50</v>
      </c>
      <c r="B100" s="9" t="s">
        <v>186</v>
      </c>
      <c r="C100" s="8" t="s">
        <v>187</v>
      </c>
      <c r="D100" s="10" t="s">
        <v>163</v>
      </c>
      <c r="E100" s="11">
        <v>44.68</v>
      </c>
      <c r="F100" s="12">
        <v>162.55000000000001</v>
      </c>
      <c r="G100" s="11">
        <f>F100*E100</f>
        <v>7262.7340000000004</v>
      </c>
    </row>
    <row r="101" spans="1:7" ht="15" customHeight="1" x14ac:dyDescent="0.25">
      <c r="A101" s="8"/>
      <c r="B101" s="9" t="s">
        <v>188</v>
      </c>
      <c r="C101" s="8" t="s">
        <v>189</v>
      </c>
      <c r="D101" s="10"/>
      <c r="E101" s="15"/>
      <c r="F101" s="15"/>
      <c r="G101" s="15"/>
    </row>
    <row r="102" spans="1:7" ht="15" customHeight="1" x14ac:dyDescent="0.25">
      <c r="A102" s="8">
        <v>51</v>
      </c>
      <c r="B102" s="9" t="s">
        <v>190</v>
      </c>
      <c r="C102" s="8" t="s">
        <v>191</v>
      </c>
      <c r="D102" s="10" t="s">
        <v>93</v>
      </c>
      <c r="E102" s="11">
        <v>5</v>
      </c>
      <c r="F102" s="12">
        <v>94.88</v>
      </c>
      <c r="G102" s="11">
        <f>F102*E102</f>
        <v>474.4</v>
      </c>
    </row>
    <row r="103" spans="1:7" ht="15" customHeight="1" x14ac:dyDescent="0.25">
      <c r="A103" s="8">
        <v>52</v>
      </c>
      <c r="B103" s="9" t="s">
        <v>192</v>
      </c>
      <c r="C103" s="8" t="s">
        <v>193</v>
      </c>
      <c r="D103" s="10" t="s">
        <v>163</v>
      </c>
      <c r="E103" s="11">
        <v>3</v>
      </c>
      <c r="F103" s="12">
        <v>88.55</v>
      </c>
      <c r="G103" s="11">
        <f>F103*E103</f>
        <v>265.64999999999998</v>
      </c>
    </row>
    <row r="104" spans="1:7" ht="15" customHeight="1" x14ac:dyDescent="0.25">
      <c r="A104" s="8"/>
      <c r="B104" s="9" t="s">
        <v>194</v>
      </c>
      <c r="C104" s="8" t="s">
        <v>195</v>
      </c>
      <c r="D104" s="10"/>
      <c r="E104" s="15"/>
      <c r="F104" s="15"/>
      <c r="G104" s="15"/>
    </row>
    <row r="105" spans="1:7" ht="15" customHeight="1" x14ac:dyDescent="0.25">
      <c r="A105" s="8">
        <v>53</v>
      </c>
      <c r="B105" s="9" t="s">
        <v>196</v>
      </c>
      <c r="C105" s="8" t="s">
        <v>197</v>
      </c>
      <c r="D105" s="10" t="s">
        <v>163</v>
      </c>
      <c r="E105" s="11">
        <v>10</v>
      </c>
      <c r="F105" s="12">
        <v>0</v>
      </c>
      <c r="G105" s="11">
        <f>F105*E105</f>
        <v>0</v>
      </c>
    </row>
    <row r="106" spans="1:7" ht="15" customHeight="1" x14ac:dyDescent="0.25">
      <c r="A106" s="8"/>
      <c r="B106" s="9" t="s">
        <v>198</v>
      </c>
      <c r="C106" s="8" t="s">
        <v>199</v>
      </c>
      <c r="D106" s="10"/>
      <c r="E106" s="15"/>
      <c r="F106" s="15"/>
      <c r="G106" s="15"/>
    </row>
    <row r="107" spans="1:7" ht="15" customHeight="1" x14ac:dyDescent="0.25">
      <c r="A107" s="8">
        <v>54</v>
      </c>
      <c r="B107" s="9" t="s">
        <v>200</v>
      </c>
      <c r="C107" s="8" t="s">
        <v>201</v>
      </c>
      <c r="D107" s="10" t="s">
        <v>163</v>
      </c>
      <c r="E107" s="11">
        <v>11.17</v>
      </c>
      <c r="F107" s="12">
        <v>244.58</v>
      </c>
      <c r="G107" s="11">
        <f>F107*E107</f>
        <v>2731.9585999999999</v>
      </c>
    </row>
    <row r="108" spans="1:7" s="1" customFormat="1" x14ac:dyDescent="0.25">
      <c r="C108" s="22" t="s">
        <v>202</v>
      </c>
      <c r="D108" s="22"/>
      <c r="E108" s="22"/>
      <c r="F108" s="22"/>
      <c r="G108" s="14">
        <f>SUM(G87:G107)</f>
        <v>52653.931700000001</v>
      </c>
    </row>
    <row r="109" spans="1:7" s="1" customFormat="1" x14ac:dyDescent="0.25">
      <c r="C109" s="22" t="s">
        <v>203</v>
      </c>
      <c r="D109" s="22"/>
      <c r="E109" s="22"/>
      <c r="F109" s="22"/>
      <c r="G109" s="14">
        <f>G55+G60+G85+G108</f>
        <v>144308.70209999999</v>
      </c>
    </row>
    <row r="110" spans="1:7" s="2" customFormat="1" ht="15" customHeight="1" x14ac:dyDescent="0.25">
      <c r="B110" s="7" t="s">
        <v>204</v>
      </c>
      <c r="C110" s="7" t="s">
        <v>205</v>
      </c>
      <c r="D110" s="6"/>
      <c r="E110" s="6"/>
      <c r="F110" s="6"/>
      <c r="G110" s="6"/>
    </row>
    <row r="111" spans="1:7" s="2" customFormat="1" ht="15" customHeight="1" x14ac:dyDescent="0.25">
      <c r="B111" s="7" t="s">
        <v>206</v>
      </c>
      <c r="C111" s="7" t="s">
        <v>207</v>
      </c>
      <c r="D111" s="6"/>
      <c r="E111" s="6"/>
      <c r="F111" s="6"/>
      <c r="G111" s="6"/>
    </row>
    <row r="112" spans="1:7" ht="15" customHeight="1" x14ac:dyDescent="0.25">
      <c r="A112" s="8">
        <v>55</v>
      </c>
      <c r="B112" s="9" t="s">
        <v>208</v>
      </c>
      <c r="C112" s="8" t="s">
        <v>209</v>
      </c>
      <c r="D112" s="10" t="s">
        <v>80</v>
      </c>
      <c r="E112" s="11">
        <v>1</v>
      </c>
      <c r="F112" s="12">
        <v>1350</v>
      </c>
      <c r="G112" s="11">
        <f>F112*E112</f>
        <v>1350</v>
      </c>
    </row>
    <row r="113" spans="1:7" ht="15" customHeight="1" x14ac:dyDescent="0.25">
      <c r="A113" s="8"/>
      <c r="B113" s="9" t="s">
        <v>210</v>
      </c>
      <c r="C113" s="8" t="s">
        <v>211</v>
      </c>
      <c r="D113" s="10"/>
      <c r="E113" s="15"/>
      <c r="F113" s="15"/>
      <c r="G113" s="15"/>
    </row>
    <row r="114" spans="1:7" ht="15" customHeight="1" x14ac:dyDescent="0.25">
      <c r="A114" s="8">
        <v>56</v>
      </c>
      <c r="B114" s="9" t="s">
        <v>212</v>
      </c>
      <c r="C114" s="8" t="s">
        <v>213</v>
      </c>
      <c r="D114" s="10" t="s">
        <v>110</v>
      </c>
      <c r="E114" s="11">
        <v>2</v>
      </c>
      <c r="F114" s="12">
        <v>52.01</v>
      </c>
      <c r="G114" s="11">
        <f>F114*E114</f>
        <v>104.02</v>
      </c>
    </row>
    <row r="115" spans="1:7" ht="15" customHeight="1" x14ac:dyDescent="0.25">
      <c r="A115" s="8">
        <v>57</v>
      </c>
      <c r="B115" s="9" t="s">
        <v>214</v>
      </c>
      <c r="C115" s="8" t="s">
        <v>215</v>
      </c>
      <c r="D115" s="10" t="s">
        <v>110</v>
      </c>
      <c r="E115" s="11">
        <v>2</v>
      </c>
      <c r="F115" s="12">
        <v>79.75</v>
      </c>
      <c r="G115" s="11">
        <f>F115*E115</f>
        <v>159.5</v>
      </c>
    </row>
    <row r="116" spans="1:7" ht="15" customHeight="1" x14ac:dyDescent="0.25">
      <c r="A116" s="8">
        <v>58</v>
      </c>
      <c r="B116" s="9" t="s">
        <v>216</v>
      </c>
      <c r="C116" s="8" t="s">
        <v>217</v>
      </c>
      <c r="D116" s="10" t="s">
        <v>110</v>
      </c>
      <c r="E116" s="11">
        <v>2</v>
      </c>
      <c r="F116" s="12">
        <v>102.22</v>
      </c>
      <c r="G116" s="11">
        <f>F116*E116</f>
        <v>204.44</v>
      </c>
    </row>
    <row r="117" spans="1:7" s="1" customFormat="1" x14ac:dyDescent="0.25">
      <c r="C117" s="22" t="s">
        <v>218</v>
      </c>
      <c r="D117" s="22"/>
      <c r="E117" s="22"/>
      <c r="F117" s="22"/>
      <c r="G117" s="14">
        <f>SUM(G112:G116)</f>
        <v>1817.96</v>
      </c>
    </row>
    <row r="118" spans="1:7" s="2" customFormat="1" ht="15" customHeight="1" x14ac:dyDescent="0.25">
      <c r="B118" s="7" t="s">
        <v>219</v>
      </c>
      <c r="C118" s="7" t="s">
        <v>220</v>
      </c>
      <c r="D118" s="6"/>
      <c r="E118" s="6"/>
      <c r="F118" s="6"/>
      <c r="G118" s="6"/>
    </row>
    <row r="119" spans="1:7" ht="15" customHeight="1" x14ac:dyDescent="0.25">
      <c r="A119" s="8"/>
      <c r="B119" s="9" t="s">
        <v>221</v>
      </c>
      <c r="C119" s="8" t="s">
        <v>222</v>
      </c>
      <c r="D119" s="10"/>
      <c r="E119" s="15"/>
      <c r="F119" s="15"/>
      <c r="G119" s="15"/>
    </row>
    <row r="120" spans="1:7" ht="15" customHeight="1" x14ac:dyDescent="0.25">
      <c r="A120" s="8">
        <v>59</v>
      </c>
      <c r="B120" s="9" t="s">
        <v>223</v>
      </c>
      <c r="C120" s="8" t="s">
        <v>224</v>
      </c>
      <c r="D120" s="10" t="s">
        <v>118</v>
      </c>
      <c r="E120" s="11">
        <v>1033.04</v>
      </c>
      <c r="F120" s="12">
        <v>1.1299999999999999</v>
      </c>
      <c r="G120" s="11">
        <f>F120*E120</f>
        <v>1167.3351999999998</v>
      </c>
    </row>
    <row r="121" spans="1:7" ht="15" customHeight="1" x14ac:dyDescent="0.25">
      <c r="A121" s="8"/>
      <c r="B121" s="9" t="s">
        <v>225</v>
      </c>
      <c r="C121" s="8" t="s">
        <v>226</v>
      </c>
      <c r="D121" s="10"/>
      <c r="E121" s="15"/>
      <c r="F121" s="15"/>
      <c r="G121" s="15"/>
    </row>
    <row r="122" spans="1:7" ht="15" customHeight="1" x14ac:dyDescent="0.25">
      <c r="A122" s="8">
        <v>60</v>
      </c>
      <c r="B122" s="9" t="s">
        <v>227</v>
      </c>
      <c r="C122" s="8" t="s">
        <v>228</v>
      </c>
      <c r="D122" s="10" t="s">
        <v>93</v>
      </c>
      <c r="E122" s="11">
        <v>206.61</v>
      </c>
      <c r="F122" s="12">
        <v>5.48</v>
      </c>
      <c r="G122" s="11">
        <f>F122*E122</f>
        <v>1132.2228000000002</v>
      </c>
    </row>
    <row r="123" spans="1:7" s="1" customFormat="1" x14ac:dyDescent="0.25">
      <c r="C123" s="22" t="s">
        <v>229</v>
      </c>
      <c r="D123" s="22"/>
      <c r="E123" s="22"/>
      <c r="F123" s="22"/>
      <c r="G123" s="14">
        <f>SUM(G119:G122)</f>
        <v>2299.558</v>
      </c>
    </row>
    <row r="124" spans="1:7" s="2" customFormat="1" ht="15" customHeight="1" x14ac:dyDescent="0.25">
      <c r="B124" s="7" t="s">
        <v>230</v>
      </c>
      <c r="C124" s="7" t="s">
        <v>231</v>
      </c>
      <c r="D124" s="6"/>
      <c r="E124" s="6"/>
      <c r="F124" s="6"/>
      <c r="G124" s="6"/>
    </row>
    <row r="125" spans="1:7" ht="15" customHeight="1" x14ac:dyDescent="0.25">
      <c r="A125" s="8"/>
      <c r="B125" s="9" t="s">
        <v>232</v>
      </c>
      <c r="C125" s="8" t="s">
        <v>233</v>
      </c>
      <c r="D125" s="10"/>
      <c r="E125" s="15"/>
      <c r="F125" s="15"/>
      <c r="G125" s="15"/>
    </row>
    <row r="126" spans="1:7" ht="15" customHeight="1" x14ac:dyDescent="0.25">
      <c r="A126" s="8">
        <v>61</v>
      </c>
      <c r="B126" s="9" t="s">
        <v>234</v>
      </c>
      <c r="C126" s="8" t="s">
        <v>235</v>
      </c>
      <c r="D126" s="10" t="s">
        <v>93</v>
      </c>
      <c r="E126" s="11">
        <v>3392.48</v>
      </c>
      <c r="F126" s="12">
        <v>5.55</v>
      </c>
      <c r="G126" s="11">
        <f>F126*E126</f>
        <v>18828.263999999999</v>
      </c>
    </row>
    <row r="127" spans="1:7" ht="15" customHeight="1" x14ac:dyDescent="0.25">
      <c r="A127" s="8">
        <v>62</v>
      </c>
      <c r="B127" s="9" t="s">
        <v>236</v>
      </c>
      <c r="C127" s="8" t="s">
        <v>237</v>
      </c>
      <c r="D127" s="10" t="s">
        <v>93</v>
      </c>
      <c r="E127" s="11">
        <v>50</v>
      </c>
      <c r="F127" s="12">
        <v>16.23</v>
      </c>
      <c r="G127" s="11">
        <f>F127*E127</f>
        <v>811.5</v>
      </c>
    </row>
    <row r="128" spans="1:7" s="1" customFormat="1" x14ac:dyDescent="0.25">
      <c r="C128" s="22" t="s">
        <v>238</v>
      </c>
      <c r="D128" s="22"/>
      <c r="E128" s="22"/>
      <c r="F128" s="22"/>
      <c r="G128" s="14">
        <f>SUM(G125:G127)</f>
        <v>19639.763999999999</v>
      </c>
    </row>
    <row r="129" spans="1:7" s="2" customFormat="1" ht="15" customHeight="1" x14ac:dyDescent="0.25">
      <c r="B129" s="7" t="s">
        <v>239</v>
      </c>
      <c r="C129" s="7" t="s">
        <v>240</v>
      </c>
      <c r="D129" s="6"/>
      <c r="E129" s="6"/>
      <c r="F129" s="6"/>
      <c r="G129" s="6"/>
    </row>
    <row r="130" spans="1:7" ht="15" customHeight="1" x14ac:dyDescent="0.25">
      <c r="A130" s="8"/>
      <c r="B130" s="9" t="s">
        <v>241</v>
      </c>
      <c r="C130" s="8" t="s">
        <v>242</v>
      </c>
      <c r="D130" s="10"/>
      <c r="E130" s="15"/>
      <c r="F130" s="15"/>
      <c r="G130" s="15"/>
    </row>
    <row r="131" spans="1:7" ht="15" customHeight="1" x14ac:dyDescent="0.25">
      <c r="A131" s="8">
        <v>63</v>
      </c>
      <c r="B131" s="9" t="s">
        <v>243</v>
      </c>
      <c r="C131" s="8" t="s">
        <v>244</v>
      </c>
      <c r="D131" s="10" t="s">
        <v>93</v>
      </c>
      <c r="E131" s="11">
        <v>263.31</v>
      </c>
      <c r="F131" s="12">
        <v>9.7799999999999994</v>
      </c>
      <c r="G131" s="11">
        <f>F131*E131</f>
        <v>2575.1718000000001</v>
      </c>
    </row>
    <row r="132" spans="1:7" ht="15" customHeight="1" x14ac:dyDescent="0.25">
      <c r="A132" s="8">
        <v>64</v>
      </c>
      <c r="B132" s="9" t="s">
        <v>245</v>
      </c>
      <c r="C132" s="8" t="s">
        <v>246</v>
      </c>
      <c r="D132" s="10" t="s">
        <v>93</v>
      </c>
      <c r="E132" s="11">
        <v>20</v>
      </c>
      <c r="F132" s="12">
        <v>0.88</v>
      </c>
      <c r="G132" s="11">
        <f>F132*E132</f>
        <v>17.600000000000001</v>
      </c>
    </row>
    <row r="133" spans="1:7" ht="15" customHeight="1" x14ac:dyDescent="0.25">
      <c r="A133" s="8">
        <v>65</v>
      </c>
      <c r="B133" s="9" t="s">
        <v>247</v>
      </c>
      <c r="C133" s="8" t="s">
        <v>248</v>
      </c>
      <c r="D133" s="10" t="s">
        <v>93</v>
      </c>
      <c r="E133" s="11">
        <v>5</v>
      </c>
      <c r="F133" s="12">
        <v>81.8</v>
      </c>
      <c r="G133" s="11">
        <f>F133*E133</f>
        <v>409</v>
      </c>
    </row>
    <row r="134" spans="1:7" s="1" customFormat="1" x14ac:dyDescent="0.25">
      <c r="C134" s="22" t="s">
        <v>249</v>
      </c>
      <c r="D134" s="22"/>
      <c r="E134" s="22"/>
      <c r="F134" s="22"/>
      <c r="G134" s="14">
        <f>SUM(G130:G133)</f>
        <v>3001.7718</v>
      </c>
    </row>
    <row r="135" spans="1:7" s="2" customFormat="1" ht="15" customHeight="1" x14ac:dyDescent="0.25">
      <c r="B135" s="7" t="s">
        <v>250</v>
      </c>
      <c r="C135" s="7" t="s">
        <v>251</v>
      </c>
      <c r="D135" s="6"/>
      <c r="E135" s="6"/>
      <c r="F135" s="6"/>
      <c r="G135" s="6"/>
    </row>
    <row r="136" spans="1:7" ht="15" customHeight="1" x14ac:dyDescent="0.25">
      <c r="A136" s="8"/>
      <c r="B136" s="9" t="s">
        <v>252</v>
      </c>
      <c r="C136" s="8" t="s">
        <v>253</v>
      </c>
      <c r="D136" s="10"/>
      <c r="E136" s="15"/>
      <c r="F136" s="15"/>
      <c r="G136" s="15"/>
    </row>
    <row r="137" spans="1:7" ht="15" customHeight="1" x14ac:dyDescent="0.25">
      <c r="A137" s="8">
        <v>66</v>
      </c>
      <c r="B137" s="9" t="s">
        <v>254</v>
      </c>
      <c r="C137" s="8" t="s">
        <v>255</v>
      </c>
      <c r="D137" s="10" t="s">
        <v>93</v>
      </c>
      <c r="E137" s="11">
        <v>462.51</v>
      </c>
      <c r="F137" s="12">
        <v>4.26</v>
      </c>
      <c r="G137" s="11">
        <f>F137*E137</f>
        <v>1970.2925999999998</v>
      </c>
    </row>
    <row r="138" spans="1:7" ht="15" customHeight="1" x14ac:dyDescent="0.25">
      <c r="A138" s="8"/>
      <c r="B138" s="9" t="s">
        <v>256</v>
      </c>
      <c r="C138" s="8" t="s">
        <v>257</v>
      </c>
      <c r="D138" s="10"/>
      <c r="E138" s="15"/>
      <c r="F138" s="15"/>
      <c r="G138" s="15"/>
    </row>
    <row r="139" spans="1:7" ht="15" customHeight="1" x14ac:dyDescent="0.25">
      <c r="A139" s="8">
        <v>67</v>
      </c>
      <c r="B139" s="9" t="s">
        <v>258</v>
      </c>
      <c r="C139" s="8" t="s">
        <v>259</v>
      </c>
      <c r="D139" s="10" t="s">
        <v>93</v>
      </c>
      <c r="E139" s="11">
        <v>30.81</v>
      </c>
      <c r="F139" s="12">
        <v>24.46</v>
      </c>
      <c r="G139" s="11">
        <f>F139*E139</f>
        <v>753.61260000000004</v>
      </c>
    </row>
    <row r="140" spans="1:7" ht="15" customHeight="1" x14ac:dyDescent="0.25">
      <c r="A140" s="8"/>
      <c r="B140" s="9" t="s">
        <v>260</v>
      </c>
      <c r="C140" s="8" t="s">
        <v>261</v>
      </c>
      <c r="D140" s="10"/>
      <c r="E140" s="15"/>
      <c r="F140" s="15"/>
      <c r="G140" s="15"/>
    </row>
    <row r="141" spans="1:7" ht="15" customHeight="1" x14ac:dyDescent="0.25">
      <c r="A141" s="8">
        <v>68</v>
      </c>
      <c r="B141" s="9" t="s">
        <v>262</v>
      </c>
      <c r="C141" s="8" t="s">
        <v>263</v>
      </c>
      <c r="D141" s="10" t="s">
        <v>93</v>
      </c>
      <c r="E141" s="11">
        <v>650.42999999999995</v>
      </c>
      <c r="F141" s="12">
        <v>21.52</v>
      </c>
      <c r="G141" s="11">
        <f>F141*E141</f>
        <v>13997.253599999998</v>
      </c>
    </row>
    <row r="142" spans="1:7" ht="15" customHeight="1" x14ac:dyDescent="0.25">
      <c r="A142" s="8">
        <v>69</v>
      </c>
      <c r="B142" s="9" t="s">
        <v>264</v>
      </c>
      <c r="C142" s="8" t="s">
        <v>265</v>
      </c>
      <c r="D142" s="10" t="s">
        <v>118</v>
      </c>
      <c r="E142" s="11">
        <v>234.84</v>
      </c>
      <c r="F142" s="12">
        <v>3.03</v>
      </c>
      <c r="G142" s="11">
        <f>F142*E142</f>
        <v>711.5652</v>
      </c>
    </row>
    <row r="143" spans="1:7" ht="15" customHeight="1" x14ac:dyDescent="0.25">
      <c r="A143" s="8">
        <v>70</v>
      </c>
      <c r="B143" s="9" t="s">
        <v>266</v>
      </c>
      <c r="C143" s="8" t="s">
        <v>267</v>
      </c>
      <c r="D143" s="10" t="s">
        <v>93</v>
      </c>
      <c r="E143" s="11">
        <v>106.59</v>
      </c>
      <c r="F143" s="12">
        <v>24.8</v>
      </c>
      <c r="G143" s="11">
        <f>F143*E143</f>
        <v>2643.4320000000002</v>
      </c>
    </row>
    <row r="144" spans="1:7" ht="15" customHeight="1" x14ac:dyDescent="0.25">
      <c r="A144" s="8">
        <v>71</v>
      </c>
      <c r="B144" s="9" t="s">
        <v>268</v>
      </c>
      <c r="C144" s="8" t="s">
        <v>269</v>
      </c>
      <c r="D144" s="10" t="s">
        <v>93</v>
      </c>
      <c r="E144" s="11">
        <v>83.33</v>
      </c>
      <c r="F144" s="12">
        <v>30.21</v>
      </c>
      <c r="G144" s="11">
        <f>F144*E144</f>
        <v>2517.3993</v>
      </c>
    </row>
    <row r="145" spans="1:7" s="1" customFormat="1" x14ac:dyDescent="0.25">
      <c r="C145" s="22" t="s">
        <v>270</v>
      </c>
      <c r="D145" s="22"/>
      <c r="E145" s="22"/>
      <c r="F145" s="22"/>
      <c r="G145" s="14">
        <f>SUM(G136:G144)</f>
        <v>22593.5553</v>
      </c>
    </row>
    <row r="146" spans="1:7" s="1" customFormat="1" x14ac:dyDescent="0.25">
      <c r="C146" s="22" t="s">
        <v>271</v>
      </c>
      <c r="D146" s="22"/>
      <c r="E146" s="22"/>
      <c r="F146" s="22"/>
      <c r="G146" s="14">
        <f>G117+G123+G128+G134+G145</f>
        <v>49352.609100000001</v>
      </c>
    </row>
    <row r="147" spans="1:7" s="2" customFormat="1" ht="15" customHeight="1" x14ac:dyDescent="0.25">
      <c r="B147" s="7" t="s">
        <v>272</v>
      </c>
      <c r="C147" s="7" t="s">
        <v>273</v>
      </c>
      <c r="D147" s="6"/>
      <c r="E147" s="6"/>
      <c r="F147" s="6"/>
      <c r="G147" s="6"/>
    </row>
    <row r="148" spans="1:7" s="2" customFormat="1" ht="15" customHeight="1" x14ac:dyDescent="0.25">
      <c r="B148" s="7" t="s">
        <v>274</v>
      </c>
      <c r="C148" s="7" t="s">
        <v>275</v>
      </c>
      <c r="D148" s="6"/>
      <c r="E148" s="6"/>
      <c r="F148" s="6"/>
      <c r="G148" s="6"/>
    </row>
    <row r="149" spans="1:7" ht="15" customHeight="1" x14ac:dyDescent="0.25">
      <c r="A149" s="8">
        <v>72</v>
      </c>
      <c r="B149" s="9" t="s">
        <v>276</v>
      </c>
      <c r="C149" s="8" t="s">
        <v>277</v>
      </c>
      <c r="D149" s="10" t="s">
        <v>278</v>
      </c>
      <c r="E149" s="11">
        <v>1</v>
      </c>
      <c r="F149" s="12">
        <v>3500</v>
      </c>
      <c r="G149" s="11">
        <f>F149*E149</f>
        <v>3500</v>
      </c>
    </row>
    <row r="150" spans="1:7" ht="15" customHeight="1" x14ac:dyDescent="0.25">
      <c r="A150" s="8"/>
      <c r="B150" s="9" t="s">
        <v>279</v>
      </c>
      <c r="C150" s="8" t="s">
        <v>280</v>
      </c>
      <c r="D150" s="10"/>
      <c r="E150" s="15"/>
      <c r="F150" s="15"/>
      <c r="G150" s="15"/>
    </row>
    <row r="151" spans="1:7" ht="15" customHeight="1" x14ac:dyDescent="0.25">
      <c r="A151" s="8">
        <v>73</v>
      </c>
      <c r="B151" s="9" t="s">
        <v>281</v>
      </c>
      <c r="C151" s="8" t="s">
        <v>282</v>
      </c>
      <c r="D151" s="10" t="s">
        <v>118</v>
      </c>
      <c r="E151" s="11">
        <v>146.26</v>
      </c>
      <c r="F151" s="12">
        <v>66.680000000000007</v>
      </c>
      <c r="G151" s="11">
        <f>F151*E151</f>
        <v>9752.6167999999998</v>
      </c>
    </row>
    <row r="152" spans="1:7" ht="15" customHeight="1" x14ac:dyDescent="0.25">
      <c r="A152" s="8"/>
      <c r="B152" s="9" t="s">
        <v>283</v>
      </c>
      <c r="C152" s="8" t="s">
        <v>284</v>
      </c>
      <c r="D152" s="10"/>
      <c r="E152" s="15"/>
      <c r="F152" s="15"/>
      <c r="G152" s="15"/>
    </row>
    <row r="153" spans="1:7" ht="15" customHeight="1" x14ac:dyDescent="0.25">
      <c r="A153" s="8">
        <v>74</v>
      </c>
      <c r="B153" s="9" t="s">
        <v>285</v>
      </c>
      <c r="C153" s="8" t="s">
        <v>286</v>
      </c>
      <c r="D153" s="10" t="s">
        <v>93</v>
      </c>
      <c r="E153" s="11">
        <v>20</v>
      </c>
      <c r="F153" s="12">
        <v>4.58</v>
      </c>
      <c r="G153" s="11">
        <f>F153*E153</f>
        <v>91.6</v>
      </c>
    </row>
    <row r="154" spans="1:7" ht="15" customHeight="1" x14ac:dyDescent="0.25">
      <c r="A154" s="8"/>
      <c r="B154" s="9" t="s">
        <v>287</v>
      </c>
      <c r="C154" s="8" t="s">
        <v>288</v>
      </c>
      <c r="D154" s="10"/>
      <c r="E154" s="15"/>
      <c r="F154" s="15"/>
      <c r="G154" s="15"/>
    </row>
    <row r="155" spans="1:7" ht="15" customHeight="1" x14ac:dyDescent="0.25">
      <c r="A155" s="8">
        <v>75</v>
      </c>
      <c r="B155" s="9" t="s">
        <v>289</v>
      </c>
      <c r="C155" s="8" t="s">
        <v>290</v>
      </c>
      <c r="D155" s="10" t="s">
        <v>291</v>
      </c>
      <c r="E155" s="11">
        <v>545.9</v>
      </c>
      <c r="F155" s="12">
        <v>1.35</v>
      </c>
      <c r="G155" s="11">
        <f>F155*E155</f>
        <v>736.96500000000003</v>
      </c>
    </row>
    <row r="156" spans="1:7" ht="15" customHeight="1" x14ac:dyDescent="0.25">
      <c r="A156" s="8"/>
      <c r="B156" s="9" t="s">
        <v>292</v>
      </c>
      <c r="C156" s="8" t="s">
        <v>293</v>
      </c>
      <c r="D156" s="10"/>
      <c r="E156" s="15"/>
      <c r="F156" s="15"/>
      <c r="G156" s="15"/>
    </row>
    <row r="157" spans="1:7" ht="15" customHeight="1" x14ac:dyDescent="0.25">
      <c r="A157" s="8">
        <v>76</v>
      </c>
      <c r="B157" s="9" t="s">
        <v>294</v>
      </c>
      <c r="C157" s="8" t="s">
        <v>295</v>
      </c>
      <c r="D157" s="10" t="s">
        <v>115</v>
      </c>
      <c r="E157" s="11">
        <v>226.6</v>
      </c>
      <c r="F157" s="12">
        <v>40.46</v>
      </c>
      <c r="G157" s="11">
        <f>F157*E157</f>
        <v>9168.2360000000008</v>
      </c>
    </row>
    <row r="158" spans="1:7" s="1" customFormat="1" x14ac:dyDescent="0.25">
      <c r="C158" s="22" t="s">
        <v>296</v>
      </c>
      <c r="D158" s="22"/>
      <c r="E158" s="22"/>
      <c r="F158" s="22"/>
      <c r="G158" s="14">
        <f>SUM(G149:G157)</f>
        <v>23249.417800000003</v>
      </c>
    </row>
    <row r="159" spans="1:7" s="1" customFormat="1" x14ac:dyDescent="0.25">
      <c r="C159" s="22" t="s">
        <v>297</v>
      </c>
      <c r="D159" s="22"/>
      <c r="E159" s="22"/>
      <c r="F159" s="22"/>
      <c r="G159" s="14">
        <f>G158</f>
        <v>23249.417800000003</v>
      </c>
    </row>
    <row r="160" spans="1:7" s="2" customFormat="1" ht="15" customHeight="1" x14ac:dyDescent="0.25">
      <c r="B160" s="7" t="s">
        <v>298</v>
      </c>
      <c r="C160" s="7" t="s">
        <v>299</v>
      </c>
      <c r="D160" s="6"/>
      <c r="E160" s="6"/>
      <c r="F160" s="6"/>
      <c r="G160" s="6"/>
    </row>
    <row r="161" spans="1:7" s="2" customFormat="1" ht="15" customHeight="1" x14ac:dyDescent="0.25">
      <c r="B161" s="7" t="s">
        <v>300</v>
      </c>
      <c r="C161" s="7" t="s">
        <v>301</v>
      </c>
      <c r="D161" s="6"/>
      <c r="E161" s="6"/>
      <c r="F161" s="6"/>
      <c r="G161" s="6"/>
    </row>
    <row r="162" spans="1:7" ht="15" customHeight="1" x14ac:dyDescent="0.25">
      <c r="A162" s="8"/>
      <c r="B162" s="9" t="s">
        <v>302</v>
      </c>
      <c r="C162" s="8" t="s">
        <v>303</v>
      </c>
      <c r="D162" s="10"/>
      <c r="E162" s="15"/>
      <c r="F162" s="15"/>
      <c r="G162" s="15"/>
    </row>
    <row r="163" spans="1:7" ht="15" customHeight="1" x14ac:dyDescent="0.25">
      <c r="A163" s="8">
        <v>77</v>
      </c>
      <c r="B163" s="9" t="s">
        <v>304</v>
      </c>
      <c r="C163" s="8" t="s">
        <v>305</v>
      </c>
      <c r="D163" s="10" t="s">
        <v>118</v>
      </c>
      <c r="E163" s="11">
        <v>56.96</v>
      </c>
      <c r="F163" s="12">
        <v>54.7</v>
      </c>
      <c r="G163" s="11">
        <f>F163*E163</f>
        <v>3115.712</v>
      </c>
    </row>
    <row r="164" spans="1:7" ht="15" customHeight="1" x14ac:dyDescent="0.25">
      <c r="A164" s="8"/>
      <c r="B164" s="9" t="s">
        <v>306</v>
      </c>
      <c r="C164" s="8" t="s">
        <v>307</v>
      </c>
      <c r="D164" s="10"/>
      <c r="E164" s="15"/>
      <c r="F164" s="15"/>
      <c r="G164" s="15"/>
    </row>
    <row r="165" spans="1:7" ht="15" customHeight="1" x14ac:dyDescent="0.25">
      <c r="A165" s="8">
        <v>78</v>
      </c>
      <c r="B165" s="9" t="s">
        <v>308</v>
      </c>
      <c r="C165" s="8" t="s">
        <v>309</v>
      </c>
      <c r="D165" s="10" t="s">
        <v>118</v>
      </c>
      <c r="E165" s="11">
        <v>112.25</v>
      </c>
      <c r="F165" s="12">
        <v>38.369999999999997</v>
      </c>
      <c r="G165" s="11">
        <f>F165*E165</f>
        <v>4307.0324999999993</v>
      </c>
    </row>
    <row r="166" spans="1:7" ht="15" customHeight="1" x14ac:dyDescent="0.25">
      <c r="A166" s="8"/>
      <c r="B166" s="9" t="s">
        <v>310</v>
      </c>
      <c r="C166" s="8" t="s">
        <v>311</v>
      </c>
      <c r="D166" s="10"/>
      <c r="E166" s="15"/>
      <c r="F166" s="15"/>
      <c r="G166" s="15"/>
    </row>
    <row r="167" spans="1:7" ht="15" customHeight="1" x14ac:dyDescent="0.25">
      <c r="A167" s="8">
        <v>79</v>
      </c>
      <c r="B167" s="9" t="s">
        <v>312</v>
      </c>
      <c r="C167" s="8" t="s">
        <v>313</v>
      </c>
      <c r="D167" s="10" t="s">
        <v>118</v>
      </c>
      <c r="E167" s="11">
        <v>4.9400000000000004</v>
      </c>
      <c r="F167" s="12">
        <v>26.84</v>
      </c>
      <c r="G167" s="11">
        <f>F167*E167</f>
        <v>132.58960000000002</v>
      </c>
    </row>
    <row r="168" spans="1:7" s="1" customFormat="1" x14ac:dyDescent="0.25">
      <c r="C168" s="22" t="s">
        <v>314</v>
      </c>
      <c r="D168" s="22"/>
      <c r="E168" s="22"/>
      <c r="F168" s="22"/>
      <c r="G168" s="14">
        <f>SUM(G162:G167)</f>
        <v>7555.3340999999991</v>
      </c>
    </row>
    <row r="169" spans="1:7" s="2" customFormat="1" ht="15" customHeight="1" x14ac:dyDescent="0.25">
      <c r="B169" s="7" t="s">
        <v>315</v>
      </c>
      <c r="C169" s="7" t="s">
        <v>316</v>
      </c>
      <c r="D169" s="6"/>
      <c r="E169" s="6"/>
      <c r="F169" s="6"/>
      <c r="G169" s="6"/>
    </row>
    <row r="170" spans="1:7" ht="15" customHeight="1" x14ac:dyDescent="0.25">
      <c r="A170" s="8"/>
      <c r="B170" s="9" t="s">
        <v>317</v>
      </c>
      <c r="C170" s="8" t="s">
        <v>318</v>
      </c>
      <c r="D170" s="10"/>
      <c r="E170" s="15"/>
      <c r="F170" s="15"/>
      <c r="G170" s="15"/>
    </row>
    <row r="171" spans="1:7" ht="15" customHeight="1" x14ac:dyDescent="0.25">
      <c r="A171" s="8">
        <v>80</v>
      </c>
      <c r="B171" s="9" t="s">
        <v>319</v>
      </c>
      <c r="C171" s="8" t="s">
        <v>320</v>
      </c>
      <c r="D171" s="10" t="s">
        <v>118</v>
      </c>
      <c r="E171" s="11">
        <v>3151.09</v>
      </c>
      <c r="F171" s="12">
        <v>17.07</v>
      </c>
      <c r="G171" s="11">
        <f>F171*E171</f>
        <v>53789.106300000007</v>
      </c>
    </row>
    <row r="172" spans="1:7" ht="15" customHeight="1" x14ac:dyDescent="0.25">
      <c r="A172" s="8">
        <v>81</v>
      </c>
      <c r="B172" s="9" t="s">
        <v>321</v>
      </c>
      <c r="C172" s="8" t="s">
        <v>322</v>
      </c>
      <c r="D172" s="10" t="s">
        <v>118</v>
      </c>
      <c r="E172" s="11">
        <v>32.36</v>
      </c>
      <c r="F172" s="12">
        <v>20.09</v>
      </c>
      <c r="G172" s="11">
        <f>F172*E172</f>
        <v>650.11239999999998</v>
      </c>
    </row>
    <row r="173" spans="1:7" s="1" customFormat="1" x14ac:dyDescent="0.25">
      <c r="C173" s="22" t="s">
        <v>323</v>
      </c>
      <c r="D173" s="22"/>
      <c r="E173" s="22"/>
      <c r="F173" s="22"/>
      <c r="G173" s="14">
        <f>SUM(G170:G172)</f>
        <v>54439.218700000005</v>
      </c>
    </row>
    <row r="174" spans="1:7" s="2" customFormat="1" ht="15" customHeight="1" x14ac:dyDescent="0.25">
      <c r="B174" s="7" t="s">
        <v>324</v>
      </c>
      <c r="C174" s="7" t="s">
        <v>325</v>
      </c>
      <c r="D174" s="6"/>
      <c r="E174" s="6"/>
      <c r="F174" s="6"/>
      <c r="G174" s="6"/>
    </row>
    <row r="175" spans="1:7" ht="15" customHeight="1" x14ac:dyDescent="0.25">
      <c r="A175" s="8"/>
      <c r="B175" s="9" t="s">
        <v>326</v>
      </c>
      <c r="C175" s="8" t="s">
        <v>327</v>
      </c>
      <c r="D175" s="10"/>
      <c r="E175" s="15"/>
      <c r="F175" s="15"/>
      <c r="G175" s="15"/>
    </row>
    <row r="176" spans="1:7" ht="15" customHeight="1" x14ac:dyDescent="0.25">
      <c r="A176" s="8">
        <v>82</v>
      </c>
      <c r="B176" s="9" t="s">
        <v>328</v>
      </c>
      <c r="C176" s="8" t="s">
        <v>329</v>
      </c>
      <c r="D176" s="10" t="s">
        <v>118</v>
      </c>
      <c r="E176" s="11">
        <v>1447.39</v>
      </c>
      <c r="F176" s="12">
        <v>19.86</v>
      </c>
      <c r="G176" s="11">
        <f>F176*E176</f>
        <v>28745.165400000002</v>
      </c>
    </row>
    <row r="177" spans="1:7" ht="15" customHeight="1" x14ac:dyDescent="0.25">
      <c r="A177" s="8"/>
      <c r="B177" s="9" t="s">
        <v>330</v>
      </c>
      <c r="C177" s="8" t="s">
        <v>331</v>
      </c>
      <c r="D177" s="10"/>
      <c r="E177" s="15"/>
      <c r="F177" s="15"/>
      <c r="G177" s="15"/>
    </row>
    <row r="178" spans="1:7" ht="15" customHeight="1" x14ac:dyDescent="0.25">
      <c r="A178" s="8">
        <v>83</v>
      </c>
      <c r="B178" s="9" t="s">
        <v>332</v>
      </c>
      <c r="C178" s="8" t="s">
        <v>333</v>
      </c>
      <c r="D178" s="10" t="s">
        <v>334</v>
      </c>
      <c r="E178" s="11">
        <v>71.069999999999993</v>
      </c>
      <c r="F178" s="12">
        <v>48.83</v>
      </c>
      <c r="G178" s="11">
        <f>F178*E178</f>
        <v>3470.3480999999997</v>
      </c>
    </row>
    <row r="179" spans="1:7" ht="15" customHeight="1" x14ac:dyDescent="0.25">
      <c r="A179" s="8"/>
      <c r="B179" s="9" t="s">
        <v>335</v>
      </c>
      <c r="C179" s="8" t="s">
        <v>336</v>
      </c>
      <c r="D179" s="10"/>
      <c r="E179" s="15"/>
      <c r="F179" s="15"/>
      <c r="G179" s="15"/>
    </row>
    <row r="180" spans="1:7" ht="15" customHeight="1" x14ac:dyDescent="0.25">
      <c r="A180" s="8">
        <v>84</v>
      </c>
      <c r="B180" s="9" t="s">
        <v>337</v>
      </c>
      <c r="C180" s="8" t="s">
        <v>338</v>
      </c>
      <c r="D180" s="10" t="s">
        <v>118</v>
      </c>
      <c r="E180" s="11">
        <v>10.220000000000001</v>
      </c>
      <c r="F180" s="12">
        <v>49.99</v>
      </c>
      <c r="G180" s="11">
        <f>F180*E180</f>
        <v>510.89780000000007</v>
      </c>
    </row>
    <row r="181" spans="1:7" ht="15" customHeight="1" x14ac:dyDescent="0.25">
      <c r="A181" s="8"/>
      <c r="B181" s="9" t="s">
        <v>339</v>
      </c>
      <c r="C181" s="8" t="s">
        <v>340</v>
      </c>
      <c r="D181" s="10"/>
      <c r="E181" s="15"/>
      <c r="F181" s="15"/>
      <c r="G181" s="15"/>
    </row>
    <row r="182" spans="1:7" ht="15" customHeight="1" x14ac:dyDescent="0.25">
      <c r="A182" s="8">
        <v>85</v>
      </c>
      <c r="B182" s="9" t="s">
        <v>341</v>
      </c>
      <c r="C182" s="8" t="s">
        <v>342</v>
      </c>
      <c r="D182" s="10" t="s">
        <v>118</v>
      </c>
      <c r="E182" s="11">
        <v>7.95</v>
      </c>
      <c r="F182" s="12">
        <v>24.15</v>
      </c>
      <c r="G182" s="11">
        <f>F182*E182</f>
        <v>191.99250000000001</v>
      </c>
    </row>
    <row r="183" spans="1:7" s="1" customFormat="1" x14ac:dyDescent="0.25">
      <c r="C183" s="22" t="s">
        <v>343</v>
      </c>
      <c r="D183" s="22"/>
      <c r="E183" s="22"/>
      <c r="F183" s="22"/>
      <c r="G183" s="14">
        <f>SUM(G175:G182)</f>
        <v>32918.4038</v>
      </c>
    </row>
    <row r="184" spans="1:7" s="2" customFormat="1" ht="15" customHeight="1" x14ac:dyDescent="0.25">
      <c r="B184" s="7" t="s">
        <v>344</v>
      </c>
      <c r="C184" s="7" t="s">
        <v>345</v>
      </c>
      <c r="D184" s="6"/>
      <c r="E184" s="6"/>
      <c r="F184" s="6"/>
      <c r="G184" s="6"/>
    </row>
    <row r="185" spans="1:7" ht="15" customHeight="1" x14ac:dyDescent="0.25">
      <c r="A185" s="8"/>
      <c r="B185" s="9" t="s">
        <v>346</v>
      </c>
      <c r="C185" s="8" t="s">
        <v>347</v>
      </c>
      <c r="D185" s="10"/>
      <c r="E185" s="15"/>
      <c r="F185" s="15"/>
      <c r="G185" s="15"/>
    </row>
    <row r="186" spans="1:7" ht="15" customHeight="1" x14ac:dyDescent="0.25">
      <c r="A186" s="8">
        <v>86</v>
      </c>
      <c r="B186" s="9" t="s">
        <v>348</v>
      </c>
      <c r="C186" s="8" t="s">
        <v>349</v>
      </c>
      <c r="D186" s="10" t="s">
        <v>118</v>
      </c>
      <c r="E186" s="11">
        <v>199.27</v>
      </c>
      <c r="F186" s="12">
        <v>51.92</v>
      </c>
      <c r="G186" s="11">
        <f>F186*E186</f>
        <v>10346.098400000001</v>
      </c>
    </row>
    <row r="187" spans="1:7" s="1" customFormat="1" x14ac:dyDescent="0.25">
      <c r="C187" s="22" t="s">
        <v>350</v>
      </c>
      <c r="D187" s="22"/>
      <c r="E187" s="22"/>
      <c r="F187" s="22"/>
      <c r="G187" s="14">
        <f>SUM(G185:G186)</f>
        <v>10346.098400000001</v>
      </c>
    </row>
    <row r="188" spans="1:7" s="2" customFormat="1" ht="15" customHeight="1" x14ac:dyDescent="0.25">
      <c r="B188" s="7" t="s">
        <v>351</v>
      </c>
      <c r="C188" s="7" t="s">
        <v>352</v>
      </c>
      <c r="D188" s="6"/>
      <c r="E188" s="6"/>
      <c r="F188" s="6"/>
      <c r="G188" s="6"/>
    </row>
    <row r="189" spans="1:7" ht="15" customHeight="1" x14ac:dyDescent="0.25">
      <c r="A189" s="8"/>
      <c r="B189" s="9" t="s">
        <v>353</v>
      </c>
      <c r="C189" s="8" t="s">
        <v>354</v>
      </c>
      <c r="D189" s="10"/>
      <c r="E189" s="15"/>
      <c r="F189" s="15"/>
      <c r="G189" s="15"/>
    </row>
    <row r="190" spans="1:7" ht="15" customHeight="1" x14ac:dyDescent="0.25">
      <c r="A190" s="8">
        <v>87</v>
      </c>
      <c r="B190" s="9" t="s">
        <v>355</v>
      </c>
      <c r="C190" s="8" t="s">
        <v>356</v>
      </c>
      <c r="D190" s="10" t="s">
        <v>118</v>
      </c>
      <c r="E190" s="11">
        <v>35.96</v>
      </c>
      <c r="F190" s="12">
        <v>30.79</v>
      </c>
      <c r="G190" s="11">
        <f>F190*E190</f>
        <v>1107.2084</v>
      </c>
    </row>
    <row r="191" spans="1:7" s="1" customFormat="1" x14ac:dyDescent="0.25">
      <c r="C191" s="22" t="s">
        <v>357</v>
      </c>
      <c r="D191" s="22"/>
      <c r="E191" s="22"/>
      <c r="F191" s="22"/>
      <c r="G191" s="14">
        <f>SUM(G189:G190)</f>
        <v>1107.2084</v>
      </c>
    </row>
    <row r="192" spans="1:7" s="2" customFormat="1" ht="15" customHeight="1" x14ac:dyDescent="0.25">
      <c r="B192" s="7" t="s">
        <v>358</v>
      </c>
      <c r="C192" s="7" t="s">
        <v>359</v>
      </c>
      <c r="D192" s="6"/>
      <c r="E192" s="6"/>
      <c r="F192" s="6"/>
      <c r="G192" s="6"/>
    </row>
    <row r="193" spans="1:7" ht="15" customHeight="1" x14ac:dyDescent="0.25">
      <c r="A193" s="8"/>
      <c r="B193" s="9" t="s">
        <v>360</v>
      </c>
      <c r="C193" s="8" t="s">
        <v>361</v>
      </c>
      <c r="D193" s="10"/>
      <c r="E193" s="15"/>
      <c r="F193" s="15"/>
      <c r="G193" s="15"/>
    </row>
    <row r="194" spans="1:7" ht="15" customHeight="1" x14ac:dyDescent="0.25">
      <c r="A194" s="8">
        <v>88</v>
      </c>
      <c r="B194" s="9" t="s">
        <v>362</v>
      </c>
      <c r="C194" s="8" t="s">
        <v>363</v>
      </c>
      <c r="D194" s="10" t="s">
        <v>118</v>
      </c>
      <c r="E194" s="11">
        <v>1364.5</v>
      </c>
      <c r="F194" s="12">
        <v>2.5299999999999998</v>
      </c>
      <c r="G194" s="11">
        <f>F194*E194</f>
        <v>3452.1849999999999</v>
      </c>
    </row>
    <row r="195" spans="1:7" ht="15" customHeight="1" x14ac:dyDescent="0.25">
      <c r="A195" s="8"/>
      <c r="B195" s="9" t="s">
        <v>364</v>
      </c>
      <c r="C195" s="8" t="s">
        <v>365</v>
      </c>
      <c r="D195" s="10"/>
      <c r="E195" s="15"/>
      <c r="F195" s="15"/>
      <c r="G195" s="15"/>
    </row>
    <row r="196" spans="1:7" ht="15" customHeight="1" x14ac:dyDescent="0.25">
      <c r="A196" s="8">
        <v>89</v>
      </c>
      <c r="B196" s="9" t="s">
        <v>366</v>
      </c>
      <c r="C196" s="8" t="s">
        <v>367</v>
      </c>
      <c r="D196" s="10" t="s">
        <v>118</v>
      </c>
      <c r="E196" s="11">
        <v>199.27</v>
      </c>
      <c r="F196" s="12">
        <v>2.68</v>
      </c>
      <c r="G196" s="11">
        <f>F196*E196</f>
        <v>534.04360000000008</v>
      </c>
    </row>
    <row r="197" spans="1:7" s="1" customFormat="1" x14ac:dyDescent="0.25">
      <c r="C197" s="22" t="s">
        <v>368</v>
      </c>
      <c r="D197" s="22"/>
      <c r="E197" s="22"/>
      <c r="F197" s="22"/>
      <c r="G197" s="14">
        <f>SUM(G193:G196)</f>
        <v>3986.2285999999999</v>
      </c>
    </row>
    <row r="198" spans="1:7" s="2" customFormat="1" ht="15" customHeight="1" x14ac:dyDescent="0.25">
      <c r="B198" s="7" t="s">
        <v>369</v>
      </c>
      <c r="C198" s="7" t="s">
        <v>370</v>
      </c>
      <c r="D198" s="6"/>
      <c r="E198" s="6"/>
      <c r="F198" s="6"/>
      <c r="G198" s="6"/>
    </row>
    <row r="199" spans="1:7" ht="15" customHeight="1" x14ac:dyDescent="0.25">
      <c r="A199" s="8"/>
      <c r="B199" s="9" t="s">
        <v>371</v>
      </c>
      <c r="C199" s="8" t="s">
        <v>372</v>
      </c>
      <c r="D199" s="10"/>
      <c r="E199" s="15"/>
      <c r="F199" s="15"/>
      <c r="G199" s="15"/>
    </row>
    <row r="200" spans="1:7" ht="15" customHeight="1" x14ac:dyDescent="0.25">
      <c r="A200" s="8">
        <v>90</v>
      </c>
      <c r="B200" s="9" t="s">
        <v>373</v>
      </c>
      <c r="C200" s="8" t="s">
        <v>374</v>
      </c>
      <c r="D200" s="10" t="s">
        <v>93</v>
      </c>
      <c r="E200" s="11">
        <v>106.02</v>
      </c>
      <c r="F200" s="12">
        <v>130.38999999999999</v>
      </c>
      <c r="G200" s="11">
        <f>F200*E200</f>
        <v>13823.947799999998</v>
      </c>
    </row>
    <row r="201" spans="1:7" ht="15" customHeight="1" x14ac:dyDescent="0.25">
      <c r="A201" s="8"/>
      <c r="B201" s="9" t="s">
        <v>375</v>
      </c>
      <c r="C201" s="8" t="s">
        <v>376</v>
      </c>
      <c r="D201" s="10"/>
      <c r="E201" s="15"/>
      <c r="F201" s="15"/>
      <c r="G201" s="15"/>
    </row>
    <row r="202" spans="1:7" ht="15" customHeight="1" x14ac:dyDescent="0.25">
      <c r="A202" s="8">
        <v>91</v>
      </c>
      <c r="B202" s="9" t="s">
        <v>377</v>
      </c>
      <c r="C202" s="8" t="s">
        <v>378</v>
      </c>
      <c r="D202" s="10" t="s">
        <v>93</v>
      </c>
      <c r="E202" s="11">
        <v>2.4700000000000002</v>
      </c>
      <c r="F202" s="12">
        <v>131.09</v>
      </c>
      <c r="G202" s="11">
        <f>F202*E202</f>
        <v>323.79230000000001</v>
      </c>
    </row>
    <row r="203" spans="1:7" ht="15" customHeight="1" x14ac:dyDescent="0.25">
      <c r="A203" s="8"/>
      <c r="B203" s="9" t="s">
        <v>379</v>
      </c>
      <c r="C203" s="8" t="s">
        <v>380</v>
      </c>
      <c r="D203" s="10"/>
      <c r="E203" s="15"/>
      <c r="F203" s="15"/>
      <c r="G203" s="15"/>
    </row>
    <row r="204" spans="1:7" ht="15" customHeight="1" x14ac:dyDescent="0.25">
      <c r="A204" s="8">
        <v>92</v>
      </c>
      <c r="B204" s="9" t="s">
        <v>381</v>
      </c>
      <c r="C204" s="8" t="s">
        <v>382</v>
      </c>
      <c r="D204" s="10" t="s">
        <v>93</v>
      </c>
      <c r="E204" s="11">
        <v>727.19</v>
      </c>
      <c r="F204" s="12">
        <v>132.65</v>
      </c>
      <c r="G204" s="11">
        <f>F204*E204</f>
        <v>96461.753500000006</v>
      </c>
    </row>
    <row r="205" spans="1:7" ht="15" customHeight="1" x14ac:dyDescent="0.25">
      <c r="A205" s="8">
        <v>93</v>
      </c>
      <c r="B205" s="9" t="s">
        <v>383</v>
      </c>
      <c r="C205" s="8" t="s">
        <v>384</v>
      </c>
      <c r="D205" s="10" t="s">
        <v>93</v>
      </c>
      <c r="E205" s="11">
        <v>394.18</v>
      </c>
      <c r="F205" s="12">
        <v>135.16</v>
      </c>
      <c r="G205" s="11">
        <f>F205*E205</f>
        <v>53277.368799999997</v>
      </c>
    </row>
    <row r="206" spans="1:7" s="1" customFormat="1" x14ac:dyDescent="0.25">
      <c r="C206" s="22" t="s">
        <v>385</v>
      </c>
      <c r="D206" s="22"/>
      <c r="E206" s="22"/>
      <c r="F206" s="22"/>
      <c r="G206" s="14">
        <f>SUM(G199:G205)</f>
        <v>163886.86239999998</v>
      </c>
    </row>
    <row r="207" spans="1:7" s="2" customFormat="1" ht="15" customHeight="1" x14ac:dyDescent="0.25">
      <c r="B207" s="7" t="s">
        <v>386</v>
      </c>
      <c r="C207" s="7" t="s">
        <v>387</v>
      </c>
      <c r="D207" s="6"/>
      <c r="E207" s="6"/>
      <c r="F207" s="6"/>
      <c r="G207" s="6"/>
    </row>
    <row r="208" spans="1:7" ht="15" customHeight="1" x14ac:dyDescent="0.25">
      <c r="A208" s="8">
        <v>94</v>
      </c>
      <c r="B208" s="9" t="s">
        <v>388</v>
      </c>
      <c r="C208" s="8" t="s">
        <v>389</v>
      </c>
      <c r="D208" s="10" t="s">
        <v>93</v>
      </c>
      <c r="E208" s="11">
        <v>4.04</v>
      </c>
      <c r="F208" s="12">
        <v>31.63</v>
      </c>
      <c r="G208" s="11">
        <f>F208*E208</f>
        <v>127.7852</v>
      </c>
    </row>
    <row r="209" spans="1:7" s="1" customFormat="1" x14ac:dyDescent="0.25">
      <c r="C209" s="22" t="s">
        <v>390</v>
      </c>
      <c r="D209" s="22"/>
      <c r="E209" s="22"/>
      <c r="F209" s="22"/>
      <c r="G209" s="14">
        <f>SUM(G208:G208)</f>
        <v>127.7852</v>
      </c>
    </row>
    <row r="210" spans="1:7" s="2" customFormat="1" ht="15" customHeight="1" x14ac:dyDescent="0.25">
      <c r="B210" s="7" t="s">
        <v>391</v>
      </c>
      <c r="C210" s="7" t="s">
        <v>392</v>
      </c>
      <c r="D210" s="6"/>
      <c r="E210" s="6"/>
      <c r="F210" s="6"/>
      <c r="G210" s="6"/>
    </row>
    <row r="211" spans="1:7" ht="15" customHeight="1" x14ac:dyDescent="0.25">
      <c r="A211" s="8">
        <v>95</v>
      </c>
      <c r="B211" s="9" t="s">
        <v>393</v>
      </c>
      <c r="C211" s="8" t="s">
        <v>394</v>
      </c>
      <c r="D211" s="10" t="s">
        <v>118</v>
      </c>
      <c r="E211" s="11">
        <v>5</v>
      </c>
      <c r="F211" s="12">
        <v>6.65</v>
      </c>
      <c r="G211" s="11">
        <f>F211*E211</f>
        <v>33.25</v>
      </c>
    </row>
    <row r="212" spans="1:7" ht="15" customHeight="1" x14ac:dyDescent="0.25">
      <c r="A212" s="8">
        <v>96</v>
      </c>
      <c r="B212" s="9" t="s">
        <v>395</v>
      </c>
      <c r="C212" s="8" t="s">
        <v>396</v>
      </c>
      <c r="D212" s="10" t="s">
        <v>118</v>
      </c>
      <c r="E212" s="11">
        <v>34.68</v>
      </c>
      <c r="F212" s="12">
        <v>30.22</v>
      </c>
      <c r="G212" s="11">
        <f>F212*E212</f>
        <v>1048.0295999999998</v>
      </c>
    </row>
    <row r="213" spans="1:7" s="1" customFormat="1" x14ac:dyDescent="0.25">
      <c r="C213" s="22" t="s">
        <v>397</v>
      </c>
      <c r="D213" s="22"/>
      <c r="E213" s="22"/>
      <c r="F213" s="22"/>
      <c r="G213" s="14">
        <f>SUM(G211:G212)</f>
        <v>1081.2795999999998</v>
      </c>
    </row>
    <row r="214" spans="1:7" s="2" customFormat="1" ht="15" customHeight="1" x14ac:dyDescent="0.25">
      <c r="B214" s="7" t="s">
        <v>398</v>
      </c>
      <c r="C214" s="7" t="s">
        <v>399</v>
      </c>
      <c r="D214" s="6"/>
      <c r="E214" s="6"/>
      <c r="F214" s="6"/>
      <c r="G214" s="6"/>
    </row>
    <row r="215" spans="1:7" ht="15" customHeight="1" x14ac:dyDescent="0.25">
      <c r="A215" s="8">
        <v>97</v>
      </c>
      <c r="B215" s="9" t="s">
        <v>400</v>
      </c>
      <c r="C215" s="8" t="s">
        <v>401</v>
      </c>
      <c r="D215" s="10" t="s">
        <v>115</v>
      </c>
      <c r="E215" s="11">
        <v>19.02</v>
      </c>
      <c r="F215" s="12">
        <v>12.55</v>
      </c>
      <c r="G215" s="11">
        <f>F215*E215</f>
        <v>238.70100000000002</v>
      </c>
    </row>
    <row r="216" spans="1:7" ht="15" customHeight="1" x14ac:dyDescent="0.25">
      <c r="A216" s="8"/>
      <c r="B216" s="9" t="s">
        <v>402</v>
      </c>
      <c r="C216" s="8" t="s">
        <v>403</v>
      </c>
      <c r="D216" s="10"/>
      <c r="E216" s="15"/>
      <c r="F216" s="15"/>
      <c r="G216" s="15"/>
    </row>
    <row r="217" spans="1:7" ht="15" customHeight="1" x14ac:dyDescent="0.25">
      <c r="A217" s="8">
        <v>98</v>
      </c>
      <c r="B217" s="9" t="s">
        <v>404</v>
      </c>
      <c r="C217" s="8" t="s">
        <v>405</v>
      </c>
      <c r="D217" s="10" t="s">
        <v>115</v>
      </c>
      <c r="E217" s="11">
        <v>123.6</v>
      </c>
      <c r="F217" s="12">
        <v>16.88</v>
      </c>
      <c r="G217" s="11">
        <f>F217*E217</f>
        <v>2086.3679999999999</v>
      </c>
    </row>
    <row r="218" spans="1:7" ht="15" customHeight="1" x14ac:dyDescent="0.25">
      <c r="A218" s="8">
        <v>99</v>
      </c>
      <c r="B218" s="9" t="s">
        <v>406</v>
      </c>
      <c r="C218" s="8" t="s">
        <v>407</v>
      </c>
      <c r="D218" s="10" t="s">
        <v>115</v>
      </c>
      <c r="E218" s="11">
        <v>199.82</v>
      </c>
      <c r="F218" s="12">
        <v>19.809999999999999</v>
      </c>
      <c r="G218" s="11">
        <f>F218*E218</f>
        <v>3958.4341999999997</v>
      </c>
    </row>
    <row r="219" spans="1:7" ht="15" customHeight="1" x14ac:dyDescent="0.25">
      <c r="A219" s="8"/>
      <c r="B219" s="9" t="s">
        <v>408</v>
      </c>
      <c r="C219" s="8" t="s">
        <v>409</v>
      </c>
      <c r="D219" s="10"/>
      <c r="E219" s="15"/>
      <c r="F219" s="15"/>
      <c r="G219" s="15"/>
    </row>
    <row r="220" spans="1:7" ht="15" customHeight="1" x14ac:dyDescent="0.25">
      <c r="A220" s="8">
        <v>100</v>
      </c>
      <c r="B220" s="9" t="s">
        <v>410</v>
      </c>
      <c r="C220" s="8" t="s">
        <v>411</v>
      </c>
      <c r="D220" s="10" t="s">
        <v>412</v>
      </c>
      <c r="E220" s="11">
        <v>2</v>
      </c>
      <c r="F220" s="12">
        <v>119.7</v>
      </c>
      <c r="G220" s="11">
        <f>F220*E220</f>
        <v>239.4</v>
      </c>
    </row>
    <row r="221" spans="1:7" s="1" customFormat="1" x14ac:dyDescent="0.25">
      <c r="C221" s="22" t="s">
        <v>413</v>
      </c>
      <c r="D221" s="22"/>
      <c r="E221" s="22"/>
      <c r="F221" s="22"/>
      <c r="G221" s="14">
        <f>SUM(G215:G220)</f>
        <v>6522.9031999999988</v>
      </c>
    </row>
    <row r="222" spans="1:7" s="1" customFormat="1" x14ac:dyDescent="0.25">
      <c r="C222" s="22" t="s">
        <v>414</v>
      </c>
      <c r="D222" s="22"/>
      <c r="E222" s="22"/>
      <c r="F222" s="22"/>
      <c r="G222" s="14">
        <f>G168+G173+G183+G187+G191+G197+G206+G209+G213+G221</f>
        <v>281971.3224</v>
      </c>
    </row>
    <row r="223" spans="1:7" s="2" customFormat="1" ht="15" customHeight="1" x14ac:dyDescent="0.25">
      <c r="B223" s="7" t="s">
        <v>415</v>
      </c>
      <c r="C223" s="7" t="s">
        <v>416</v>
      </c>
      <c r="D223" s="6"/>
      <c r="E223" s="6"/>
      <c r="F223" s="6"/>
      <c r="G223" s="6"/>
    </row>
    <row r="224" spans="1:7" s="2" customFormat="1" ht="15" customHeight="1" x14ac:dyDescent="0.25">
      <c r="B224" s="7" t="s">
        <v>417</v>
      </c>
      <c r="C224" s="7" t="s">
        <v>418</v>
      </c>
      <c r="D224" s="6"/>
      <c r="E224" s="6"/>
      <c r="F224" s="6"/>
      <c r="G224" s="6"/>
    </row>
    <row r="225" spans="1:7" ht="15" customHeight="1" x14ac:dyDescent="0.25">
      <c r="A225" s="8"/>
      <c r="B225" s="9" t="s">
        <v>419</v>
      </c>
      <c r="C225" s="8" t="s">
        <v>418</v>
      </c>
      <c r="D225" s="10"/>
      <c r="E225" s="15"/>
      <c r="F225" s="15"/>
      <c r="G225" s="15"/>
    </row>
    <row r="226" spans="1:7" ht="15" customHeight="1" x14ac:dyDescent="0.25">
      <c r="A226" s="8">
        <v>101</v>
      </c>
      <c r="B226" s="9" t="s">
        <v>420</v>
      </c>
      <c r="C226" s="8" t="s">
        <v>421</v>
      </c>
      <c r="D226" s="10" t="s">
        <v>291</v>
      </c>
      <c r="E226" s="11">
        <v>53663</v>
      </c>
      <c r="F226" s="12">
        <v>1.04</v>
      </c>
      <c r="G226" s="11">
        <f>F226*E226</f>
        <v>55809.520000000004</v>
      </c>
    </row>
    <row r="227" spans="1:7" ht="15" customHeight="1" x14ac:dyDescent="0.25">
      <c r="A227" s="8">
        <v>102</v>
      </c>
      <c r="B227" s="9" t="s">
        <v>422</v>
      </c>
      <c r="C227" s="8" t="s">
        <v>423</v>
      </c>
      <c r="D227" s="10" t="s">
        <v>291</v>
      </c>
      <c r="E227" s="11">
        <v>1485</v>
      </c>
      <c r="F227" s="12">
        <v>3.35</v>
      </c>
      <c r="G227" s="11">
        <f>F227*E227</f>
        <v>4974.75</v>
      </c>
    </row>
    <row r="228" spans="1:7" s="1" customFormat="1" x14ac:dyDescent="0.25">
      <c r="C228" s="22" t="s">
        <v>424</v>
      </c>
      <c r="D228" s="22"/>
      <c r="E228" s="22"/>
      <c r="F228" s="22"/>
      <c r="G228" s="14">
        <f>SUM(G225:G227)</f>
        <v>60784.270000000004</v>
      </c>
    </row>
    <row r="229" spans="1:7" s="2" customFormat="1" ht="15" customHeight="1" x14ac:dyDescent="0.25">
      <c r="B229" s="7" t="s">
        <v>425</v>
      </c>
      <c r="C229" s="7" t="s">
        <v>426</v>
      </c>
      <c r="D229" s="6"/>
      <c r="E229" s="6"/>
      <c r="F229" s="6"/>
      <c r="G229" s="6"/>
    </row>
    <row r="230" spans="1:7" ht="15" customHeight="1" x14ac:dyDescent="0.25">
      <c r="A230" s="8"/>
      <c r="B230" s="9" t="s">
        <v>427</v>
      </c>
      <c r="C230" s="8" t="s">
        <v>426</v>
      </c>
      <c r="D230" s="10"/>
      <c r="E230" s="15"/>
      <c r="F230" s="15"/>
      <c r="G230" s="15"/>
    </row>
    <row r="231" spans="1:7" ht="15" customHeight="1" x14ac:dyDescent="0.25">
      <c r="A231" s="8">
        <v>103</v>
      </c>
      <c r="B231" s="9" t="s">
        <v>428</v>
      </c>
      <c r="C231" s="8" t="s">
        <v>429</v>
      </c>
      <c r="D231" s="10" t="s">
        <v>291</v>
      </c>
      <c r="E231" s="11">
        <v>82294</v>
      </c>
      <c r="F231" s="12">
        <v>0.99</v>
      </c>
      <c r="G231" s="11">
        <f>F231*E231</f>
        <v>81471.06</v>
      </c>
    </row>
    <row r="232" spans="1:7" s="1" customFormat="1" x14ac:dyDescent="0.25">
      <c r="C232" s="22" t="s">
        <v>430</v>
      </c>
      <c r="D232" s="22"/>
      <c r="E232" s="22"/>
      <c r="F232" s="22"/>
      <c r="G232" s="14">
        <f>SUM(G230:G231)</f>
        <v>81471.06</v>
      </c>
    </row>
    <row r="233" spans="1:7" s="2" customFormat="1" ht="15" customHeight="1" x14ac:dyDescent="0.25">
      <c r="B233" s="7" t="s">
        <v>431</v>
      </c>
      <c r="C233" s="7" t="s">
        <v>432</v>
      </c>
      <c r="D233" s="6"/>
      <c r="E233" s="6"/>
      <c r="F233" s="6"/>
      <c r="G233" s="6"/>
    </row>
    <row r="234" spans="1:7" ht="15" customHeight="1" x14ac:dyDescent="0.25">
      <c r="A234" s="8">
        <v>104</v>
      </c>
      <c r="B234" s="9" t="s">
        <v>433</v>
      </c>
      <c r="C234" s="8" t="s">
        <v>434</v>
      </c>
      <c r="D234" s="10" t="s">
        <v>291</v>
      </c>
      <c r="E234" s="11">
        <v>158.54</v>
      </c>
      <c r="F234" s="12">
        <v>9.6999999999999993</v>
      </c>
      <c r="G234" s="11">
        <f>F234*E234</f>
        <v>1537.8379999999997</v>
      </c>
    </row>
    <row r="235" spans="1:7" ht="15" customHeight="1" x14ac:dyDescent="0.25">
      <c r="A235" s="8"/>
      <c r="B235" s="9" t="s">
        <v>435</v>
      </c>
      <c r="C235" s="8" t="s">
        <v>436</v>
      </c>
      <c r="D235" s="10"/>
      <c r="E235" s="15"/>
      <c r="F235" s="15"/>
      <c r="G235" s="15"/>
    </row>
    <row r="236" spans="1:7" ht="15" customHeight="1" x14ac:dyDescent="0.25">
      <c r="A236" s="8">
        <v>105</v>
      </c>
      <c r="B236" s="9" t="s">
        <v>437</v>
      </c>
      <c r="C236" s="8" t="s">
        <v>438</v>
      </c>
      <c r="D236" s="10" t="s">
        <v>115</v>
      </c>
      <c r="E236" s="11">
        <v>59.85</v>
      </c>
      <c r="F236" s="12">
        <v>12.82</v>
      </c>
      <c r="G236" s="11">
        <f>F236*E236</f>
        <v>767.27700000000004</v>
      </c>
    </row>
    <row r="237" spans="1:7" ht="15" customHeight="1" x14ac:dyDescent="0.25">
      <c r="A237" s="8">
        <v>106</v>
      </c>
      <c r="B237" s="9" t="s">
        <v>439</v>
      </c>
      <c r="C237" s="8" t="s">
        <v>440</v>
      </c>
      <c r="D237" s="10" t="s">
        <v>115</v>
      </c>
      <c r="E237" s="11">
        <v>9.4499999999999993</v>
      </c>
      <c r="F237" s="12">
        <v>14.1</v>
      </c>
      <c r="G237" s="11">
        <f>F237*E237</f>
        <v>133.24499999999998</v>
      </c>
    </row>
    <row r="238" spans="1:7" ht="15" customHeight="1" x14ac:dyDescent="0.25">
      <c r="A238" s="8">
        <v>107</v>
      </c>
      <c r="B238" s="9" t="s">
        <v>441</v>
      </c>
      <c r="C238" s="8" t="s">
        <v>442</v>
      </c>
      <c r="D238" s="10" t="s">
        <v>115</v>
      </c>
      <c r="E238" s="11">
        <v>8.4</v>
      </c>
      <c r="F238" s="12">
        <v>14.15</v>
      </c>
      <c r="G238" s="11">
        <f>F238*E238</f>
        <v>118.86000000000001</v>
      </c>
    </row>
    <row r="239" spans="1:7" ht="15" customHeight="1" x14ac:dyDescent="0.25">
      <c r="A239" s="8"/>
      <c r="B239" s="9" t="s">
        <v>443</v>
      </c>
      <c r="C239" s="8" t="s">
        <v>444</v>
      </c>
      <c r="D239" s="10"/>
      <c r="E239" s="15"/>
      <c r="F239" s="15"/>
      <c r="G239" s="15"/>
    </row>
    <row r="240" spans="1:7" ht="15" customHeight="1" x14ac:dyDescent="0.25">
      <c r="A240" s="8">
        <v>108</v>
      </c>
      <c r="B240" s="9" t="s">
        <v>445</v>
      </c>
      <c r="C240" s="8" t="s">
        <v>446</v>
      </c>
      <c r="D240" s="10" t="s">
        <v>141</v>
      </c>
      <c r="E240" s="11">
        <v>500</v>
      </c>
      <c r="F240" s="12">
        <v>1.04</v>
      </c>
      <c r="G240" s="11">
        <f>F240*E240</f>
        <v>520</v>
      </c>
    </row>
    <row r="241" spans="1:7" s="1" customFormat="1" x14ac:dyDescent="0.25">
      <c r="C241" s="22" t="s">
        <v>447</v>
      </c>
      <c r="D241" s="22"/>
      <c r="E241" s="22"/>
      <c r="F241" s="22"/>
      <c r="G241" s="14">
        <f>SUM(G234:G240)</f>
        <v>3077.22</v>
      </c>
    </row>
    <row r="242" spans="1:7" s="1" customFormat="1" x14ac:dyDescent="0.25">
      <c r="C242" s="22" t="s">
        <v>448</v>
      </c>
      <c r="D242" s="22"/>
      <c r="E242" s="22"/>
      <c r="F242" s="22"/>
      <c r="G242" s="14">
        <f>G228+G232+G241</f>
        <v>145332.55000000002</v>
      </c>
    </row>
    <row r="243" spans="1:7" s="2" customFormat="1" ht="15" customHeight="1" x14ac:dyDescent="0.25">
      <c r="B243" s="7" t="s">
        <v>449</v>
      </c>
      <c r="C243" s="7" t="s">
        <v>450</v>
      </c>
      <c r="D243" s="6"/>
      <c r="E243" s="6"/>
      <c r="F243" s="6"/>
      <c r="G243" s="6"/>
    </row>
    <row r="244" spans="1:7" s="2" customFormat="1" ht="15" customHeight="1" x14ac:dyDescent="0.25">
      <c r="B244" s="7" t="s">
        <v>451</v>
      </c>
      <c r="C244" s="7" t="s">
        <v>452</v>
      </c>
      <c r="D244" s="6"/>
      <c r="E244" s="6"/>
      <c r="F244" s="6"/>
      <c r="G244" s="6"/>
    </row>
    <row r="245" spans="1:7" ht="15" customHeight="1" x14ac:dyDescent="0.25">
      <c r="A245" s="8"/>
      <c r="B245" s="9" t="s">
        <v>453</v>
      </c>
      <c r="C245" s="8" t="s">
        <v>454</v>
      </c>
      <c r="D245" s="10"/>
      <c r="E245" s="15"/>
      <c r="F245" s="15"/>
      <c r="G245" s="15"/>
    </row>
    <row r="246" spans="1:7" ht="15" customHeight="1" x14ac:dyDescent="0.25">
      <c r="A246" s="8">
        <v>109</v>
      </c>
      <c r="B246" s="9" t="s">
        <v>455</v>
      </c>
      <c r="C246" s="8" t="s">
        <v>456</v>
      </c>
      <c r="D246" s="10" t="s">
        <v>93</v>
      </c>
      <c r="E246" s="11">
        <v>19.329999999999998</v>
      </c>
      <c r="F246" s="12">
        <v>226.08</v>
      </c>
      <c r="G246" s="11">
        <f>F246*E246</f>
        <v>4370.1264000000001</v>
      </c>
    </row>
    <row r="247" spans="1:7" s="1" customFormat="1" x14ac:dyDescent="0.25">
      <c r="C247" s="22" t="s">
        <v>457</v>
      </c>
      <c r="D247" s="22"/>
      <c r="E247" s="22"/>
      <c r="F247" s="22"/>
      <c r="G247" s="14">
        <f>SUM(G245:G246)</f>
        <v>4370.1264000000001</v>
      </c>
    </row>
    <row r="248" spans="1:7" s="2" customFormat="1" ht="15" customHeight="1" x14ac:dyDescent="0.25">
      <c r="B248" s="7" t="s">
        <v>458</v>
      </c>
      <c r="C248" s="7" t="s">
        <v>459</v>
      </c>
      <c r="D248" s="6"/>
      <c r="E248" s="6"/>
      <c r="F248" s="6"/>
      <c r="G248" s="6"/>
    </row>
    <row r="249" spans="1:7" ht="15" customHeight="1" x14ac:dyDescent="0.25">
      <c r="A249" s="8"/>
      <c r="B249" s="9" t="s">
        <v>460</v>
      </c>
      <c r="C249" s="8" t="s">
        <v>461</v>
      </c>
      <c r="D249" s="10"/>
      <c r="E249" s="15"/>
      <c r="F249" s="15"/>
      <c r="G249" s="15"/>
    </row>
    <row r="250" spans="1:7" ht="15" customHeight="1" x14ac:dyDescent="0.25">
      <c r="A250" s="8">
        <v>110</v>
      </c>
      <c r="B250" s="9" t="s">
        <v>462</v>
      </c>
      <c r="C250" s="8" t="s">
        <v>463</v>
      </c>
      <c r="D250" s="10" t="s">
        <v>118</v>
      </c>
      <c r="E250" s="11">
        <v>345.77</v>
      </c>
      <c r="F250" s="12">
        <v>36.96</v>
      </c>
      <c r="G250" s="11">
        <f>F250*E250</f>
        <v>12779.6592</v>
      </c>
    </row>
    <row r="251" spans="1:7" ht="15" customHeight="1" x14ac:dyDescent="0.25">
      <c r="A251" s="8"/>
      <c r="B251" s="9" t="s">
        <v>464</v>
      </c>
      <c r="C251" s="8" t="s">
        <v>465</v>
      </c>
      <c r="D251" s="10"/>
      <c r="E251" s="15"/>
      <c r="F251" s="15"/>
      <c r="G251" s="15"/>
    </row>
    <row r="252" spans="1:7" ht="15" customHeight="1" x14ac:dyDescent="0.25">
      <c r="A252" s="8">
        <v>111</v>
      </c>
      <c r="B252" s="9" t="s">
        <v>466</v>
      </c>
      <c r="C252" s="8" t="s">
        <v>467</v>
      </c>
      <c r="D252" s="10" t="s">
        <v>118</v>
      </c>
      <c r="E252" s="11">
        <v>5</v>
      </c>
      <c r="F252" s="12">
        <v>32.11</v>
      </c>
      <c r="G252" s="11">
        <f>F252*E252</f>
        <v>160.55000000000001</v>
      </c>
    </row>
    <row r="253" spans="1:7" ht="15" customHeight="1" x14ac:dyDescent="0.25">
      <c r="A253" s="8"/>
      <c r="B253" s="9" t="s">
        <v>468</v>
      </c>
      <c r="C253" s="8" t="s">
        <v>469</v>
      </c>
      <c r="D253" s="10"/>
      <c r="E253" s="15"/>
      <c r="F253" s="15"/>
      <c r="G253" s="15"/>
    </row>
    <row r="254" spans="1:7" ht="15" customHeight="1" x14ac:dyDescent="0.25">
      <c r="A254" s="8">
        <v>112</v>
      </c>
      <c r="B254" s="9" t="s">
        <v>470</v>
      </c>
      <c r="C254" s="8" t="s">
        <v>471</v>
      </c>
      <c r="D254" s="10" t="s">
        <v>118</v>
      </c>
      <c r="E254" s="11">
        <v>5</v>
      </c>
      <c r="F254" s="12">
        <v>40.83</v>
      </c>
      <c r="G254" s="11">
        <f>F254*E254</f>
        <v>204.14999999999998</v>
      </c>
    </row>
    <row r="255" spans="1:7" ht="15" customHeight="1" x14ac:dyDescent="0.25">
      <c r="A255" s="8">
        <v>113</v>
      </c>
      <c r="B255" s="9" t="s">
        <v>472</v>
      </c>
      <c r="C255" s="8" t="s">
        <v>473</v>
      </c>
      <c r="D255" s="10" t="s">
        <v>115</v>
      </c>
      <c r="E255" s="11">
        <v>22.64</v>
      </c>
      <c r="F255" s="12">
        <v>12.76</v>
      </c>
      <c r="G255" s="11">
        <f>F255*E255</f>
        <v>288.88639999999998</v>
      </c>
    </row>
    <row r="256" spans="1:7" s="1" customFormat="1" x14ac:dyDescent="0.25">
      <c r="C256" s="22" t="s">
        <v>474</v>
      </c>
      <c r="D256" s="22"/>
      <c r="E256" s="22"/>
      <c r="F256" s="22"/>
      <c r="G256" s="14">
        <f>SUM(G249:G255)</f>
        <v>13433.245599999998</v>
      </c>
    </row>
    <row r="257" spans="1:7" s="2" customFormat="1" ht="15" customHeight="1" x14ac:dyDescent="0.25">
      <c r="B257" s="7" t="s">
        <v>475</v>
      </c>
      <c r="C257" s="7" t="s">
        <v>476</v>
      </c>
      <c r="D257" s="6"/>
      <c r="E257" s="6"/>
      <c r="F257" s="6"/>
      <c r="G257" s="6"/>
    </row>
    <row r="258" spans="1:7" ht="15" customHeight="1" x14ac:dyDescent="0.25">
      <c r="A258" s="8">
        <v>114</v>
      </c>
      <c r="B258" s="9" t="s">
        <v>477</v>
      </c>
      <c r="C258" s="8" t="s">
        <v>478</v>
      </c>
      <c r="D258" s="10" t="s">
        <v>334</v>
      </c>
      <c r="E258" s="11">
        <v>73.040000000000006</v>
      </c>
      <c r="F258" s="12">
        <v>98.77</v>
      </c>
      <c r="G258" s="11">
        <f>F258*E258</f>
        <v>7214.1608000000006</v>
      </c>
    </row>
    <row r="259" spans="1:7" s="1" customFormat="1" x14ac:dyDescent="0.25">
      <c r="C259" s="22" t="s">
        <v>479</v>
      </c>
      <c r="D259" s="22"/>
      <c r="E259" s="22"/>
      <c r="F259" s="22"/>
      <c r="G259" s="14">
        <f>SUM(G258:G258)</f>
        <v>7214.1608000000006</v>
      </c>
    </row>
    <row r="260" spans="1:7" s="2" customFormat="1" ht="15" customHeight="1" x14ac:dyDescent="0.25">
      <c r="B260" s="7" t="s">
        <v>480</v>
      </c>
      <c r="C260" s="7" t="s">
        <v>481</v>
      </c>
      <c r="D260" s="6"/>
      <c r="E260" s="6"/>
      <c r="F260" s="6"/>
      <c r="G260" s="6"/>
    </row>
    <row r="261" spans="1:7" ht="15" customHeight="1" x14ac:dyDescent="0.25">
      <c r="A261" s="8"/>
      <c r="B261" s="9" t="s">
        <v>482</v>
      </c>
      <c r="C261" s="8" t="s">
        <v>483</v>
      </c>
      <c r="D261" s="10"/>
      <c r="E261" s="15"/>
      <c r="F261" s="15"/>
      <c r="G261" s="15"/>
    </row>
    <row r="262" spans="1:7" ht="15" customHeight="1" x14ac:dyDescent="0.25">
      <c r="A262" s="8">
        <v>115</v>
      </c>
      <c r="B262" s="9" t="s">
        <v>484</v>
      </c>
      <c r="C262" s="8" t="s">
        <v>485</v>
      </c>
      <c r="D262" s="10" t="s">
        <v>115</v>
      </c>
      <c r="E262" s="11">
        <v>121.8</v>
      </c>
      <c r="F262" s="12">
        <v>26.51</v>
      </c>
      <c r="G262" s="11">
        <f>F262*E262</f>
        <v>3228.9180000000001</v>
      </c>
    </row>
    <row r="263" spans="1:7" ht="15" customHeight="1" x14ac:dyDescent="0.25">
      <c r="A263" s="8">
        <v>116</v>
      </c>
      <c r="B263" s="9" t="s">
        <v>486</v>
      </c>
      <c r="C263" s="8" t="s">
        <v>487</v>
      </c>
      <c r="D263" s="10" t="s">
        <v>115</v>
      </c>
      <c r="E263" s="11">
        <v>4.55</v>
      </c>
      <c r="F263" s="12">
        <v>32.6</v>
      </c>
      <c r="G263" s="11">
        <f>F263*E263</f>
        <v>148.33000000000001</v>
      </c>
    </row>
    <row r="264" spans="1:7" s="1" customFormat="1" x14ac:dyDescent="0.25">
      <c r="C264" s="22" t="s">
        <v>488</v>
      </c>
      <c r="D264" s="22"/>
      <c r="E264" s="22"/>
      <c r="F264" s="22"/>
      <c r="G264" s="14">
        <f>SUM(G261:G263)</f>
        <v>3377.248</v>
      </c>
    </row>
    <row r="265" spans="1:7" s="1" customFormat="1" x14ac:dyDescent="0.25">
      <c r="C265" s="22" t="s">
        <v>489</v>
      </c>
      <c r="D265" s="22"/>
      <c r="E265" s="22"/>
      <c r="F265" s="22"/>
      <c r="G265" s="14">
        <f>G247+G256+G259+G264</f>
        <v>28394.7808</v>
      </c>
    </row>
    <row r="266" spans="1:7" s="2" customFormat="1" ht="15" customHeight="1" x14ac:dyDescent="0.25">
      <c r="B266" s="7" t="s">
        <v>490</v>
      </c>
      <c r="C266" s="7" t="s">
        <v>491</v>
      </c>
      <c r="D266" s="6"/>
      <c r="E266" s="6"/>
      <c r="F266" s="6"/>
      <c r="G266" s="6"/>
    </row>
    <row r="267" spans="1:7" s="2" customFormat="1" ht="15" customHeight="1" x14ac:dyDescent="0.25">
      <c r="B267" s="7" t="s">
        <v>492</v>
      </c>
      <c r="C267" s="7" t="s">
        <v>493</v>
      </c>
      <c r="D267" s="6"/>
      <c r="E267" s="6"/>
      <c r="F267" s="6"/>
      <c r="G267" s="6"/>
    </row>
    <row r="268" spans="1:7" ht="15" customHeight="1" x14ac:dyDescent="0.25">
      <c r="A268" s="8"/>
      <c r="B268" s="9" t="s">
        <v>494</v>
      </c>
      <c r="C268" s="8" t="s">
        <v>495</v>
      </c>
      <c r="D268" s="10"/>
      <c r="E268" s="15"/>
      <c r="F268" s="15"/>
      <c r="G268" s="15"/>
    </row>
    <row r="269" spans="1:7" ht="15" customHeight="1" x14ac:dyDescent="0.25">
      <c r="A269" s="8">
        <v>117</v>
      </c>
      <c r="B269" s="9" t="s">
        <v>496</v>
      </c>
      <c r="C269" s="8" t="s">
        <v>497</v>
      </c>
      <c r="D269" s="10" t="s">
        <v>118</v>
      </c>
      <c r="E269" s="11">
        <v>273.37</v>
      </c>
      <c r="F269" s="12">
        <v>16.14</v>
      </c>
      <c r="G269" s="11">
        <f>F269*E269</f>
        <v>4412.1918000000005</v>
      </c>
    </row>
    <row r="270" spans="1:7" ht="15" customHeight="1" x14ac:dyDescent="0.25">
      <c r="A270" s="8"/>
      <c r="B270" s="9" t="s">
        <v>498</v>
      </c>
      <c r="C270" s="8" t="s">
        <v>499</v>
      </c>
      <c r="D270" s="10"/>
      <c r="E270" s="15"/>
      <c r="F270" s="15"/>
      <c r="G270" s="15"/>
    </row>
    <row r="271" spans="1:7" ht="15" customHeight="1" x14ac:dyDescent="0.25">
      <c r="A271" s="8">
        <v>118</v>
      </c>
      <c r="B271" s="9" t="s">
        <v>500</v>
      </c>
      <c r="C271" s="8" t="s">
        <v>501</v>
      </c>
      <c r="D271" s="10" t="s">
        <v>118</v>
      </c>
      <c r="E271" s="11">
        <v>1905.8</v>
      </c>
      <c r="F271" s="12">
        <v>16.95</v>
      </c>
      <c r="G271" s="11">
        <f>F271*E271</f>
        <v>32303.309999999998</v>
      </c>
    </row>
    <row r="272" spans="1:7" ht="15" customHeight="1" x14ac:dyDescent="0.25">
      <c r="A272" s="8"/>
      <c r="B272" s="9" t="s">
        <v>502</v>
      </c>
      <c r="C272" s="8" t="s">
        <v>503</v>
      </c>
      <c r="D272" s="10"/>
      <c r="E272" s="15"/>
      <c r="F272" s="15"/>
      <c r="G272" s="15"/>
    </row>
    <row r="273" spans="1:7" ht="15" customHeight="1" x14ac:dyDescent="0.25">
      <c r="A273" s="8">
        <v>119</v>
      </c>
      <c r="B273" s="9" t="s">
        <v>504</v>
      </c>
      <c r="C273" s="8" t="s">
        <v>505</v>
      </c>
      <c r="D273" s="10" t="s">
        <v>118</v>
      </c>
      <c r="E273" s="11">
        <v>39.79</v>
      </c>
      <c r="F273" s="12">
        <v>19.690000000000001</v>
      </c>
      <c r="G273" s="11">
        <f>F273*E273</f>
        <v>783.46510000000001</v>
      </c>
    </row>
    <row r="274" spans="1:7" ht="15" customHeight="1" x14ac:dyDescent="0.25">
      <c r="A274" s="8"/>
      <c r="B274" s="9" t="s">
        <v>506</v>
      </c>
      <c r="C274" s="8" t="s">
        <v>507</v>
      </c>
      <c r="D274" s="10"/>
      <c r="E274" s="15"/>
      <c r="F274" s="15"/>
      <c r="G274" s="15"/>
    </row>
    <row r="275" spans="1:7" ht="15" customHeight="1" x14ac:dyDescent="0.25">
      <c r="A275" s="8">
        <v>120</v>
      </c>
      <c r="B275" s="9" t="s">
        <v>508</v>
      </c>
      <c r="C275" s="8" t="s">
        <v>509</v>
      </c>
      <c r="D275" s="10" t="s">
        <v>115</v>
      </c>
      <c r="E275" s="11">
        <v>130.86000000000001</v>
      </c>
      <c r="F275" s="12">
        <v>5.57</v>
      </c>
      <c r="G275" s="11">
        <f>F275*E275</f>
        <v>728.89020000000016</v>
      </c>
    </row>
    <row r="276" spans="1:7" ht="15" customHeight="1" x14ac:dyDescent="0.25">
      <c r="A276" s="8">
        <v>121</v>
      </c>
      <c r="B276" s="9" t="s">
        <v>510</v>
      </c>
      <c r="C276" s="8" t="s">
        <v>511</v>
      </c>
      <c r="D276" s="10" t="s">
        <v>118</v>
      </c>
      <c r="E276" s="11">
        <v>1716.93</v>
      </c>
      <c r="F276" s="12">
        <v>3.28</v>
      </c>
      <c r="G276" s="11">
        <f>F276*E276</f>
        <v>5631.5303999999996</v>
      </c>
    </row>
    <row r="277" spans="1:7" ht="15" customHeight="1" x14ac:dyDescent="0.25">
      <c r="A277" s="8">
        <v>122</v>
      </c>
      <c r="B277" s="9" t="s">
        <v>512</v>
      </c>
      <c r="C277" s="8" t="s">
        <v>513</v>
      </c>
      <c r="D277" s="10" t="s">
        <v>118</v>
      </c>
      <c r="E277" s="11">
        <v>341.55</v>
      </c>
      <c r="F277" s="12">
        <v>15.54</v>
      </c>
      <c r="G277" s="11">
        <f>F277*E277</f>
        <v>5307.6869999999999</v>
      </c>
    </row>
    <row r="278" spans="1:7" ht="15" customHeight="1" x14ac:dyDescent="0.25">
      <c r="A278" s="8">
        <v>123</v>
      </c>
      <c r="B278" s="9" t="s">
        <v>514</v>
      </c>
      <c r="C278" s="8" t="s">
        <v>515</v>
      </c>
      <c r="D278" s="10" t="s">
        <v>118</v>
      </c>
      <c r="E278" s="11">
        <v>253.02</v>
      </c>
      <c r="F278" s="12">
        <v>34.590000000000003</v>
      </c>
      <c r="G278" s="11">
        <f>F278*E278</f>
        <v>8751.9618000000009</v>
      </c>
    </row>
    <row r="279" spans="1:7" ht="15" customHeight="1" x14ac:dyDescent="0.25">
      <c r="A279" s="8">
        <v>124</v>
      </c>
      <c r="B279" s="9" t="s">
        <v>516</v>
      </c>
      <c r="C279" s="8" t="s">
        <v>517</v>
      </c>
      <c r="D279" s="10" t="s">
        <v>118</v>
      </c>
      <c r="E279" s="11">
        <v>50</v>
      </c>
      <c r="F279" s="12">
        <v>34.590000000000003</v>
      </c>
      <c r="G279" s="11">
        <f>F279*E279</f>
        <v>1729.5000000000002</v>
      </c>
    </row>
    <row r="280" spans="1:7" s="1" customFormat="1" x14ac:dyDescent="0.25">
      <c r="C280" s="22" t="s">
        <v>518</v>
      </c>
      <c r="D280" s="22"/>
      <c r="E280" s="22"/>
      <c r="F280" s="22"/>
      <c r="G280" s="14">
        <f>SUM(G268:G279)</f>
        <v>59648.536299999992</v>
      </c>
    </row>
    <row r="281" spans="1:7" s="2" customFormat="1" ht="15" customHeight="1" x14ac:dyDescent="0.25">
      <c r="B281" s="7" t="s">
        <v>519</v>
      </c>
      <c r="C281" s="7" t="s">
        <v>520</v>
      </c>
      <c r="D281" s="6"/>
      <c r="E281" s="6"/>
      <c r="F281" s="6"/>
      <c r="G281" s="6"/>
    </row>
    <row r="282" spans="1:7" ht="15" customHeight="1" x14ac:dyDescent="0.25">
      <c r="A282" s="8">
        <v>125</v>
      </c>
      <c r="B282" s="9" t="s">
        <v>521</v>
      </c>
      <c r="C282" s="8" t="s">
        <v>522</v>
      </c>
      <c r="D282" s="10" t="s">
        <v>115</v>
      </c>
      <c r="E282" s="11">
        <v>25.4</v>
      </c>
      <c r="F282" s="12">
        <v>22.85</v>
      </c>
      <c r="G282" s="11">
        <f>F282*E282</f>
        <v>580.39</v>
      </c>
    </row>
    <row r="283" spans="1:7" s="1" customFormat="1" x14ac:dyDescent="0.25">
      <c r="C283" s="22" t="s">
        <v>523</v>
      </c>
      <c r="D283" s="22"/>
      <c r="E283" s="22"/>
      <c r="F283" s="22"/>
      <c r="G283" s="14">
        <f>SUM(G282:G282)</f>
        <v>580.39</v>
      </c>
    </row>
    <row r="284" spans="1:7" s="2" customFormat="1" ht="15" customHeight="1" x14ac:dyDescent="0.25">
      <c r="B284" s="7" t="s">
        <v>524</v>
      </c>
      <c r="C284" s="7" t="s">
        <v>525</v>
      </c>
      <c r="D284" s="6"/>
      <c r="E284" s="6"/>
      <c r="F284" s="6"/>
      <c r="G284" s="6"/>
    </row>
    <row r="285" spans="1:7" ht="15" customHeight="1" x14ac:dyDescent="0.25">
      <c r="A285" s="8">
        <v>126</v>
      </c>
      <c r="B285" s="9" t="s">
        <v>526</v>
      </c>
      <c r="C285" s="8" t="s">
        <v>527</v>
      </c>
      <c r="D285" s="10" t="s">
        <v>118</v>
      </c>
      <c r="E285" s="11">
        <v>84.9</v>
      </c>
      <c r="F285" s="12">
        <v>4.6500000000000004</v>
      </c>
      <c r="G285" s="11">
        <f>F285*E285</f>
        <v>394.78500000000008</v>
      </c>
    </row>
    <row r="286" spans="1:7" ht="15" customHeight="1" x14ac:dyDescent="0.25">
      <c r="A286" s="8"/>
      <c r="B286" s="9" t="s">
        <v>528</v>
      </c>
      <c r="C286" s="8" t="s">
        <v>529</v>
      </c>
      <c r="D286" s="10"/>
      <c r="E286" s="15"/>
      <c r="F286" s="15"/>
      <c r="G286" s="15"/>
    </row>
    <row r="287" spans="1:7" ht="15" customHeight="1" x14ac:dyDescent="0.25">
      <c r="A287" s="8">
        <v>127</v>
      </c>
      <c r="B287" s="9" t="s">
        <v>530</v>
      </c>
      <c r="C287" s="8" t="s">
        <v>531</v>
      </c>
      <c r="D287" s="10" t="s">
        <v>118</v>
      </c>
      <c r="E287" s="11">
        <v>95.29</v>
      </c>
      <c r="F287" s="12">
        <v>75.900000000000006</v>
      </c>
      <c r="G287" s="11">
        <f t="shared" ref="G287:G294" si="2">F287*E287</f>
        <v>7232.5110000000013</v>
      </c>
    </row>
    <row r="288" spans="1:7" ht="15" customHeight="1" x14ac:dyDescent="0.25">
      <c r="A288" s="8">
        <v>128</v>
      </c>
      <c r="B288" s="9" t="s">
        <v>532</v>
      </c>
      <c r="C288" s="8" t="s">
        <v>533</v>
      </c>
      <c r="D288" s="10" t="s">
        <v>118</v>
      </c>
      <c r="E288" s="11">
        <v>32.64</v>
      </c>
      <c r="F288" s="12">
        <v>79.2</v>
      </c>
      <c r="G288" s="11">
        <f t="shared" si="2"/>
        <v>2585.0880000000002</v>
      </c>
    </row>
    <row r="289" spans="1:7" ht="15" customHeight="1" x14ac:dyDescent="0.25">
      <c r="A289" s="8">
        <v>129</v>
      </c>
      <c r="B289" s="9" t="s">
        <v>534</v>
      </c>
      <c r="C289" s="8" t="s">
        <v>535</v>
      </c>
      <c r="D289" s="10" t="s">
        <v>118</v>
      </c>
      <c r="E289" s="11">
        <v>1.53</v>
      </c>
      <c r="F289" s="12">
        <v>90.8</v>
      </c>
      <c r="G289" s="11">
        <f t="shared" si="2"/>
        <v>138.92400000000001</v>
      </c>
    </row>
    <row r="290" spans="1:7" ht="15" customHeight="1" x14ac:dyDescent="0.25">
      <c r="A290" s="8">
        <v>130</v>
      </c>
      <c r="B290" s="9" t="s">
        <v>536</v>
      </c>
      <c r="C290" s="8" t="s">
        <v>537</v>
      </c>
      <c r="D290" s="10" t="s">
        <v>118</v>
      </c>
      <c r="E290" s="11">
        <v>15.11</v>
      </c>
      <c r="F290" s="12">
        <v>96.4</v>
      </c>
      <c r="G290" s="11">
        <f t="shared" si="2"/>
        <v>1456.604</v>
      </c>
    </row>
    <row r="291" spans="1:7" ht="15" customHeight="1" x14ac:dyDescent="0.25">
      <c r="A291" s="8">
        <v>131</v>
      </c>
      <c r="B291" s="9" t="s">
        <v>538</v>
      </c>
      <c r="C291" s="8" t="s">
        <v>539</v>
      </c>
      <c r="D291" s="10" t="s">
        <v>118</v>
      </c>
      <c r="E291" s="11">
        <v>370.37</v>
      </c>
      <c r="F291" s="12">
        <v>108.1</v>
      </c>
      <c r="G291" s="11">
        <f t="shared" si="2"/>
        <v>40036.996999999996</v>
      </c>
    </row>
    <row r="292" spans="1:7" ht="15" customHeight="1" x14ac:dyDescent="0.25">
      <c r="A292" s="8">
        <v>132</v>
      </c>
      <c r="B292" s="9" t="s">
        <v>540</v>
      </c>
      <c r="C292" s="8" t="s">
        <v>541</v>
      </c>
      <c r="D292" s="10" t="s">
        <v>118</v>
      </c>
      <c r="E292" s="11">
        <v>230.08</v>
      </c>
      <c r="F292" s="12">
        <v>119.2</v>
      </c>
      <c r="G292" s="11">
        <f t="shared" si="2"/>
        <v>27425.536000000004</v>
      </c>
    </row>
    <row r="293" spans="1:7" ht="15" customHeight="1" x14ac:dyDescent="0.25">
      <c r="A293" s="8">
        <v>133</v>
      </c>
      <c r="B293" s="9" t="s">
        <v>542</v>
      </c>
      <c r="C293" s="8" t="s">
        <v>543</v>
      </c>
      <c r="D293" s="10" t="s">
        <v>118</v>
      </c>
      <c r="E293" s="11">
        <v>22.81</v>
      </c>
      <c r="F293" s="12">
        <v>136.6</v>
      </c>
      <c r="G293" s="11">
        <f t="shared" si="2"/>
        <v>3115.8459999999995</v>
      </c>
    </row>
    <row r="294" spans="1:7" ht="15" customHeight="1" x14ac:dyDescent="0.25">
      <c r="A294" s="8">
        <v>134</v>
      </c>
      <c r="B294" s="9" t="s">
        <v>544</v>
      </c>
      <c r="C294" s="8" t="s">
        <v>545</v>
      </c>
      <c r="D294" s="10" t="s">
        <v>118</v>
      </c>
      <c r="E294" s="11">
        <v>13.33</v>
      </c>
      <c r="F294" s="12">
        <v>180.4</v>
      </c>
      <c r="G294" s="11">
        <f t="shared" si="2"/>
        <v>2404.732</v>
      </c>
    </row>
    <row r="295" spans="1:7" s="1" customFormat="1" x14ac:dyDescent="0.25">
      <c r="C295" s="22" t="s">
        <v>546</v>
      </c>
      <c r="D295" s="22"/>
      <c r="E295" s="22"/>
      <c r="F295" s="22"/>
      <c r="G295" s="14">
        <f>SUM(G285:G294)</f>
        <v>84791.023000000016</v>
      </c>
    </row>
    <row r="296" spans="1:7" s="1" customFormat="1" x14ac:dyDescent="0.25">
      <c r="C296" s="22" t="s">
        <v>547</v>
      </c>
      <c r="D296" s="22"/>
      <c r="E296" s="22"/>
      <c r="F296" s="22"/>
      <c r="G296" s="14">
        <f>G280+G283+G295</f>
        <v>145019.94930000001</v>
      </c>
    </row>
    <row r="297" spans="1:7" s="2" customFormat="1" ht="15" customHeight="1" x14ac:dyDescent="0.25">
      <c r="B297" s="7" t="s">
        <v>548</v>
      </c>
      <c r="C297" s="7" t="s">
        <v>549</v>
      </c>
      <c r="D297" s="6"/>
      <c r="E297" s="6"/>
      <c r="F297" s="6"/>
      <c r="G297" s="6"/>
    </row>
    <row r="298" spans="1:7" s="2" customFormat="1" ht="15" customHeight="1" x14ac:dyDescent="0.25">
      <c r="B298" s="7" t="s">
        <v>550</v>
      </c>
      <c r="C298" s="7" t="s">
        <v>551</v>
      </c>
      <c r="D298" s="6"/>
      <c r="E298" s="6"/>
      <c r="F298" s="6"/>
      <c r="G298" s="6"/>
    </row>
    <row r="299" spans="1:7" ht="15" customHeight="1" x14ac:dyDescent="0.25">
      <c r="A299" s="8"/>
      <c r="B299" s="9" t="s">
        <v>552</v>
      </c>
      <c r="C299" s="8" t="s">
        <v>553</v>
      </c>
      <c r="D299" s="10"/>
      <c r="E299" s="15"/>
      <c r="F299" s="15"/>
      <c r="G299" s="15"/>
    </row>
    <row r="300" spans="1:7" ht="15" customHeight="1" x14ac:dyDescent="0.25">
      <c r="A300" s="8">
        <v>135</v>
      </c>
      <c r="B300" s="9" t="s">
        <v>554</v>
      </c>
      <c r="C300" s="8" t="s">
        <v>555</v>
      </c>
      <c r="D300" s="10" t="s">
        <v>118</v>
      </c>
      <c r="E300" s="11">
        <v>41.67</v>
      </c>
      <c r="F300" s="12">
        <v>9.9</v>
      </c>
      <c r="G300" s="11">
        <f>F300*E300</f>
        <v>412.53300000000002</v>
      </c>
    </row>
    <row r="301" spans="1:7" ht="15" customHeight="1" x14ac:dyDescent="0.25">
      <c r="A301" s="8">
        <v>136</v>
      </c>
      <c r="B301" s="9" t="s">
        <v>556</v>
      </c>
      <c r="C301" s="8" t="s">
        <v>557</v>
      </c>
      <c r="D301" s="10" t="s">
        <v>118</v>
      </c>
      <c r="E301" s="11">
        <v>1024.82</v>
      </c>
      <c r="F301" s="12">
        <v>7.44</v>
      </c>
      <c r="G301" s="11">
        <f>F301*E301</f>
        <v>7624.6607999999997</v>
      </c>
    </row>
    <row r="302" spans="1:7" s="1" customFormat="1" x14ac:dyDescent="0.25">
      <c r="C302" s="22" t="s">
        <v>558</v>
      </c>
      <c r="D302" s="22"/>
      <c r="E302" s="22"/>
      <c r="F302" s="22"/>
      <c r="G302" s="14">
        <f>SUM(G299:G301)</f>
        <v>8037.1938</v>
      </c>
    </row>
    <row r="303" spans="1:7" s="2" customFormat="1" ht="15" customHeight="1" x14ac:dyDescent="0.25">
      <c r="B303" s="7" t="s">
        <v>559</v>
      </c>
      <c r="C303" s="7" t="s">
        <v>560</v>
      </c>
      <c r="D303" s="6"/>
      <c r="E303" s="6"/>
      <c r="F303" s="6"/>
      <c r="G303" s="6"/>
    </row>
    <row r="304" spans="1:7" ht="15" customHeight="1" x14ac:dyDescent="0.25">
      <c r="A304" s="8"/>
      <c r="B304" s="9" t="s">
        <v>561</v>
      </c>
      <c r="C304" s="8" t="s">
        <v>562</v>
      </c>
      <c r="D304" s="10"/>
      <c r="E304" s="15"/>
      <c r="F304" s="15"/>
      <c r="G304" s="15"/>
    </row>
    <row r="305" spans="1:7" ht="15" customHeight="1" x14ac:dyDescent="0.25">
      <c r="A305" s="8">
        <v>137</v>
      </c>
      <c r="B305" s="9" t="s">
        <v>563</v>
      </c>
      <c r="C305" s="8" t="s">
        <v>564</v>
      </c>
      <c r="D305" s="10" t="s">
        <v>118</v>
      </c>
      <c r="E305" s="11">
        <v>1032.8</v>
      </c>
      <c r="F305" s="12">
        <v>5.87</v>
      </c>
      <c r="G305" s="11">
        <f t="shared" ref="G305:G310" si="3">F305*E305</f>
        <v>6062.5360000000001</v>
      </c>
    </row>
    <row r="306" spans="1:7" ht="15" customHeight="1" x14ac:dyDescent="0.25">
      <c r="A306" s="8">
        <v>138</v>
      </c>
      <c r="B306" s="9" t="s">
        <v>565</v>
      </c>
      <c r="C306" s="8" t="s">
        <v>566</v>
      </c>
      <c r="D306" s="10" t="s">
        <v>567</v>
      </c>
      <c r="E306" s="11">
        <v>5482.1</v>
      </c>
      <c r="F306" s="12">
        <v>0.67</v>
      </c>
      <c r="G306" s="11">
        <f t="shared" si="3"/>
        <v>3673.0070000000005</v>
      </c>
    </row>
    <row r="307" spans="1:7" ht="15" customHeight="1" x14ac:dyDescent="0.25">
      <c r="A307" s="8">
        <v>139</v>
      </c>
      <c r="B307" s="9" t="s">
        <v>568</v>
      </c>
      <c r="C307" s="8" t="s">
        <v>569</v>
      </c>
      <c r="D307" s="10" t="s">
        <v>118</v>
      </c>
      <c r="E307" s="11">
        <v>610.54999999999995</v>
      </c>
      <c r="F307" s="12">
        <v>16.5</v>
      </c>
      <c r="G307" s="11">
        <f t="shared" si="3"/>
        <v>10074.074999999999</v>
      </c>
    </row>
    <row r="308" spans="1:7" ht="15" customHeight="1" x14ac:dyDescent="0.25">
      <c r="A308" s="8">
        <v>140</v>
      </c>
      <c r="B308" s="9" t="s">
        <v>570</v>
      </c>
      <c r="C308" s="8" t="s">
        <v>571</v>
      </c>
      <c r="D308" s="10" t="s">
        <v>118</v>
      </c>
      <c r="E308" s="11">
        <v>20</v>
      </c>
      <c r="F308" s="12">
        <v>15.5</v>
      </c>
      <c r="G308" s="11">
        <f t="shared" si="3"/>
        <v>310</v>
      </c>
    </row>
    <row r="309" spans="1:7" ht="15" customHeight="1" x14ac:dyDescent="0.25">
      <c r="A309" s="8">
        <v>141</v>
      </c>
      <c r="B309" s="9" t="s">
        <v>572</v>
      </c>
      <c r="C309" s="8" t="s">
        <v>573</v>
      </c>
      <c r="D309" s="10" t="s">
        <v>574</v>
      </c>
      <c r="E309" s="11">
        <v>2442.62</v>
      </c>
      <c r="F309" s="12">
        <v>1.1399999999999999</v>
      </c>
      <c r="G309" s="11">
        <f t="shared" si="3"/>
        <v>2784.5867999999996</v>
      </c>
    </row>
    <row r="310" spans="1:7" ht="15" customHeight="1" x14ac:dyDescent="0.25">
      <c r="A310" s="8">
        <v>142</v>
      </c>
      <c r="B310" s="9" t="s">
        <v>575</v>
      </c>
      <c r="C310" s="8" t="s">
        <v>576</v>
      </c>
      <c r="D310" s="10" t="s">
        <v>567</v>
      </c>
      <c r="E310" s="11">
        <v>103</v>
      </c>
      <c r="F310" s="12">
        <v>1.1399999999999999</v>
      </c>
      <c r="G310" s="11">
        <f t="shared" si="3"/>
        <v>117.41999999999999</v>
      </c>
    </row>
    <row r="311" spans="1:7" s="1" customFormat="1" x14ac:dyDescent="0.25">
      <c r="C311" s="22" t="s">
        <v>577</v>
      </c>
      <c r="D311" s="22"/>
      <c r="E311" s="22"/>
      <c r="F311" s="22"/>
      <c r="G311" s="14">
        <f>SUM(G304:G310)</f>
        <v>23021.624800000001</v>
      </c>
    </row>
    <row r="312" spans="1:7" s="2" customFormat="1" ht="15" customHeight="1" x14ac:dyDescent="0.25">
      <c r="B312" s="7" t="s">
        <v>578</v>
      </c>
      <c r="C312" s="7" t="s">
        <v>579</v>
      </c>
      <c r="D312" s="6"/>
      <c r="E312" s="6"/>
      <c r="F312" s="6"/>
      <c r="G312" s="6"/>
    </row>
    <row r="313" spans="1:7" ht="15" customHeight="1" x14ac:dyDescent="0.25">
      <c r="A313" s="8">
        <v>143</v>
      </c>
      <c r="B313" s="9" t="s">
        <v>580</v>
      </c>
      <c r="C313" s="8" t="s">
        <v>581</v>
      </c>
      <c r="D313" s="10" t="s">
        <v>118</v>
      </c>
      <c r="E313" s="11">
        <v>1060.8499999999999</v>
      </c>
      <c r="F313" s="12">
        <v>17.84</v>
      </c>
      <c r="G313" s="11">
        <f>F313*E313</f>
        <v>18925.563999999998</v>
      </c>
    </row>
    <row r="314" spans="1:7" ht="15" customHeight="1" x14ac:dyDescent="0.25">
      <c r="A314" s="8"/>
      <c r="B314" s="9" t="s">
        <v>582</v>
      </c>
      <c r="C314" s="8" t="s">
        <v>583</v>
      </c>
      <c r="D314" s="10"/>
      <c r="E314" s="15"/>
      <c r="F314" s="15"/>
      <c r="G314" s="15"/>
    </row>
    <row r="315" spans="1:7" ht="15" customHeight="1" x14ac:dyDescent="0.25">
      <c r="A315" s="8">
        <v>144</v>
      </c>
      <c r="B315" s="9" t="s">
        <v>584</v>
      </c>
      <c r="C315" s="8" t="s">
        <v>585</v>
      </c>
      <c r="D315" s="10" t="s">
        <v>567</v>
      </c>
      <c r="E315" s="11">
        <v>500</v>
      </c>
      <c r="F315" s="12">
        <v>1.1299999999999999</v>
      </c>
      <c r="G315" s="11">
        <f>F315*E315</f>
        <v>565</v>
      </c>
    </row>
    <row r="316" spans="1:7" ht="15" customHeight="1" x14ac:dyDescent="0.25">
      <c r="A316" s="8">
        <v>145</v>
      </c>
      <c r="B316" s="9" t="s">
        <v>586</v>
      </c>
      <c r="C316" s="8" t="s">
        <v>587</v>
      </c>
      <c r="D316" s="10" t="s">
        <v>567</v>
      </c>
      <c r="E316" s="11">
        <v>500</v>
      </c>
      <c r="F316" s="12">
        <v>0.83</v>
      </c>
      <c r="G316" s="11">
        <f>F316*E316</f>
        <v>415</v>
      </c>
    </row>
    <row r="317" spans="1:7" s="1" customFormat="1" x14ac:dyDescent="0.25">
      <c r="C317" s="22" t="s">
        <v>588</v>
      </c>
      <c r="D317" s="22"/>
      <c r="E317" s="22"/>
      <c r="F317" s="22"/>
      <c r="G317" s="14">
        <f>SUM(G313:G316)</f>
        <v>19905.563999999998</v>
      </c>
    </row>
    <row r="318" spans="1:7" s="2" customFormat="1" ht="15" customHeight="1" x14ac:dyDescent="0.25">
      <c r="B318" s="7" t="s">
        <v>589</v>
      </c>
      <c r="C318" s="7" t="s">
        <v>590</v>
      </c>
      <c r="D318" s="6"/>
      <c r="E318" s="6"/>
      <c r="F318" s="6"/>
      <c r="G318" s="6"/>
    </row>
    <row r="319" spans="1:7" ht="15" customHeight="1" x14ac:dyDescent="0.25">
      <c r="A319" s="8"/>
      <c r="B319" s="9" t="s">
        <v>591</v>
      </c>
      <c r="C319" s="8" t="s">
        <v>592</v>
      </c>
      <c r="D319" s="10"/>
      <c r="E319" s="15"/>
      <c r="F319" s="15"/>
      <c r="G319" s="15"/>
    </row>
    <row r="320" spans="1:7" ht="15" customHeight="1" x14ac:dyDescent="0.25">
      <c r="A320" s="8">
        <v>146</v>
      </c>
      <c r="B320" s="9" t="s">
        <v>593</v>
      </c>
      <c r="C320" s="8" t="s">
        <v>594</v>
      </c>
      <c r="D320" s="10" t="s">
        <v>118</v>
      </c>
      <c r="E320" s="11">
        <v>20.89</v>
      </c>
      <c r="F320" s="12">
        <v>30.42</v>
      </c>
      <c r="G320" s="11">
        <f>F320*E320</f>
        <v>635.4738000000001</v>
      </c>
    </row>
    <row r="321" spans="1:7" ht="15" customHeight="1" x14ac:dyDescent="0.25">
      <c r="A321" s="8">
        <v>147</v>
      </c>
      <c r="B321" s="9" t="s">
        <v>595</v>
      </c>
      <c r="C321" s="8" t="s">
        <v>596</v>
      </c>
      <c r="D321" s="10" t="s">
        <v>567</v>
      </c>
      <c r="E321" s="11">
        <v>20</v>
      </c>
      <c r="F321" s="12">
        <v>1.61</v>
      </c>
      <c r="G321" s="11">
        <f>F321*E321</f>
        <v>32.200000000000003</v>
      </c>
    </row>
    <row r="322" spans="1:7" ht="15" customHeight="1" x14ac:dyDescent="0.25">
      <c r="A322" s="8"/>
      <c r="B322" s="9" t="s">
        <v>597</v>
      </c>
      <c r="C322" s="8" t="s">
        <v>598</v>
      </c>
      <c r="D322" s="10"/>
      <c r="E322" s="15"/>
      <c r="F322" s="15"/>
      <c r="G322" s="15"/>
    </row>
    <row r="323" spans="1:7" ht="15" customHeight="1" x14ac:dyDescent="0.25">
      <c r="A323" s="8">
        <v>148</v>
      </c>
      <c r="B323" s="9" t="s">
        <v>599</v>
      </c>
      <c r="C323" s="8" t="s">
        <v>600</v>
      </c>
      <c r="D323" s="10" t="s">
        <v>118</v>
      </c>
      <c r="E323" s="11">
        <v>91.3</v>
      </c>
      <c r="F323" s="12">
        <v>47.6</v>
      </c>
      <c r="G323" s="11">
        <f>F323*E323</f>
        <v>4345.88</v>
      </c>
    </row>
    <row r="324" spans="1:7" s="1" customFormat="1" x14ac:dyDescent="0.25">
      <c r="C324" s="22" t="s">
        <v>601</v>
      </c>
      <c r="D324" s="22"/>
      <c r="E324" s="22"/>
      <c r="F324" s="22"/>
      <c r="G324" s="14">
        <f>SUM(G319:G323)</f>
        <v>5013.5538000000006</v>
      </c>
    </row>
    <row r="325" spans="1:7" s="1" customFormat="1" x14ac:dyDescent="0.25">
      <c r="C325" s="22" t="s">
        <v>602</v>
      </c>
      <c r="D325" s="22"/>
      <c r="E325" s="22"/>
      <c r="F325" s="22"/>
      <c r="G325" s="14">
        <f>G302+G311+G317+G324</f>
        <v>55977.936399999999</v>
      </c>
    </row>
    <row r="326" spans="1:7" s="2" customFormat="1" ht="15" customHeight="1" x14ac:dyDescent="0.25">
      <c r="B326" s="7" t="s">
        <v>603</v>
      </c>
      <c r="C326" s="7" t="s">
        <v>604</v>
      </c>
      <c r="D326" s="6"/>
      <c r="E326" s="6"/>
      <c r="F326" s="6"/>
      <c r="G326" s="6"/>
    </row>
    <row r="327" spans="1:7" s="2" customFormat="1" ht="15" customHeight="1" x14ac:dyDescent="0.25">
      <c r="B327" s="7" t="s">
        <v>605</v>
      </c>
      <c r="C327" s="7" t="s">
        <v>606</v>
      </c>
      <c r="D327" s="6"/>
      <c r="E327" s="6"/>
      <c r="F327" s="6"/>
      <c r="G327" s="6"/>
    </row>
    <row r="328" spans="1:7" ht="15" customHeight="1" x14ac:dyDescent="0.25">
      <c r="A328" s="8">
        <v>149</v>
      </c>
      <c r="B328" s="9" t="s">
        <v>607</v>
      </c>
      <c r="C328" s="8" t="s">
        <v>608</v>
      </c>
      <c r="D328" s="10" t="s">
        <v>118</v>
      </c>
      <c r="E328" s="11">
        <v>477.03</v>
      </c>
      <c r="F328" s="12">
        <v>20.100000000000001</v>
      </c>
      <c r="G328" s="11">
        <f>F328*E328</f>
        <v>9588.3029999999999</v>
      </c>
    </row>
    <row r="329" spans="1:7" s="1" customFormat="1" x14ac:dyDescent="0.25">
      <c r="C329" s="22" t="s">
        <v>609</v>
      </c>
      <c r="D329" s="22"/>
      <c r="E329" s="22"/>
      <c r="F329" s="22"/>
      <c r="G329" s="14">
        <f>SUM(G328:G328)</f>
        <v>9588.3029999999999</v>
      </c>
    </row>
    <row r="330" spans="1:7" s="2" customFormat="1" ht="15" customHeight="1" x14ac:dyDescent="0.25">
      <c r="B330" s="7" t="s">
        <v>610</v>
      </c>
      <c r="C330" s="7" t="s">
        <v>611</v>
      </c>
      <c r="D330" s="6"/>
      <c r="E330" s="6"/>
      <c r="F330" s="6"/>
      <c r="G330" s="6"/>
    </row>
    <row r="331" spans="1:7" ht="15" customHeight="1" x14ac:dyDescent="0.25">
      <c r="A331" s="8"/>
      <c r="B331" s="9" t="s">
        <v>612</v>
      </c>
      <c r="C331" s="8" t="s">
        <v>613</v>
      </c>
      <c r="D331" s="10"/>
      <c r="E331" s="15"/>
      <c r="F331" s="15"/>
      <c r="G331" s="15"/>
    </row>
    <row r="332" spans="1:7" ht="15" customHeight="1" x14ac:dyDescent="0.25">
      <c r="A332" s="8">
        <v>150</v>
      </c>
      <c r="B332" s="9" t="s">
        <v>614</v>
      </c>
      <c r="C332" s="8" t="s">
        <v>615</v>
      </c>
      <c r="D332" s="10" t="s">
        <v>118</v>
      </c>
      <c r="E332" s="11">
        <v>188.91</v>
      </c>
      <c r="F332" s="12">
        <v>9.85</v>
      </c>
      <c r="G332" s="11">
        <f>F332*E332</f>
        <v>1860.7634999999998</v>
      </c>
    </row>
    <row r="333" spans="1:7" ht="15" customHeight="1" x14ac:dyDescent="0.25">
      <c r="A333" s="8">
        <v>151</v>
      </c>
      <c r="B333" s="9" t="s">
        <v>616</v>
      </c>
      <c r="C333" s="8" t="s">
        <v>617</v>
      </c>
      <c r="D333" s="10" t="s">
        <v>118</v>
      </c>
      <c r="E333" s="11">
        <v>1094.9100000000001</v>
      </c>
      <c r="F333" s="12">
        <v>13.68</v>
      </c>
      <c r="G333" s="11">
        <f>F333*E333</f>
        <v>14978.3688</v>
      </c>
    </row>
    <row r="334" spans="1:7" s="1" customFormat="1" x14ac:dyDescent="0.25">
      <c r="C334" s="22" t="s">
        <v>618</v>
      </c>
      <c r="D334" s="22"/>
      <c r="E334" s="22"/>
      <c r="F334" s="22"/>
      <c r="G334" s="14">
        <f>SUM(G331:G333)</f>
        <v>16839.132300000001</v>
      </c>
    </row>
    <row r="335" spans="1:7" s="2" customFormat="1" ht="15" customHeight="1" x14ac:dyDescent="0.25">
      <c r="B335" s="7" t="s">
        <v>619</v>
      </c>
      <c r="C335" s="7" t="s">
        <v>620</v>
      </c>
      <c r="D335" s="6"/>
      <c r="E335" s="6"/>
      <c r="F335" s="6"/>
      <c r="G335" s="6"/>
    </row>
    <row r="336" spans="1:7" ht="15" customHeight="1" x14ac:dyDescent="0.25">
      <c r="A336" s="8"/>
      <c r="B336" s="9" t="s">
        <v>621</v>
      </c>
      <c r="C336" s="8" t="s">
        <v>622</v>
      </c>
      <c r="D336" s="10"/>
      <c r="E336" s="15"/>
      <c r="F336" s="15"/>
      <c r="G336" s="15"/>
    </row>
    <row r="337" spans="1:7" ht="15" customHeight="1" x14ac:dyDescent="0.25">
      <c r="A337" s="8">
        <v>152</v>
      </c>
      <c r="B337" s="9" t="s">
        <v>623</v>
      </c>
      <c r="C337" s="8" t="s">
        <v>624</v>
      </c>
      <c r="D337" s="10" t="s">
        <v>118</v>
      </c>
      <c r="E337" s="11">
        <v>3157.52</v>
      </c>
      <c r="F337" s="12">
        <v>1.39</v>
      </c>
      <c r="G337" s="11">
        <f>F337*E337</f>
        <v>4388.9528</v>
      </c>
    </row>
    <row r="338" spans="1:7" ht="15" customHeight="1" x14ac:dyDescent="0.25">
      <c r="A338" s="8">
        <v>153</v>
      </c>
      <c r="B338" s="9" t="s">
        <v>625</v>
      </c>
      <c r="C338" s="8" t="s">
        <v>626</v>
      </c>
      <c r="D338" s="10" t="s">
        <v>118</v>
      </c>
      <c r="E338" s="11">
        <v>880.81</v>
      </c>
      <c r="F338" s="12">
        <v>1.92</v>
      </c>
      <c r="G338" s="11">
        <f>F338*E338</f>
        <v>1691.1551999999999</v>
      </c>
    </row>
    <row r="339" spans="1:7" s="1" customFormat="1" x14ac:dyDescent="0.25">
      <c r="C339" s="22" t="s">
        <v>627</v>
      </c>
      <c r="D339" s="22"/>
      <c r="E339" s="22"/>
      <c r="F339" s="22"/>
      <c r="G339" s="14">
        <f>SUM(G336:G338)</f>
        <v>6080.1080000000002</v>
      </c>
    </row>
    <row r="340" spans="1:7" s="2" customFormat="1" ht="15" customHeight="1" x14ac:dyDescent="0.25">
      <c r="B340" s="7" t="s">
        <v>628</v>
      </c>
      <c r="C340" s="7" t="s">
        <v>629</v>
      </c>
      <c r="D340" s="6"/>
      <c r="E340" s="6"/>
      <c r="F340" s="6"/>
      <c r="G340" s="6"/>
    </row>
    <row r="341" spans="1:7" ht="15" customHeight="1" x14ac:dyDescent="0.25">
      <c r="A341" s="8"/>
      <c r="B341" s="9" t="s">
        <v>630</v>
      </c>
      <c r="C341" s="8" t="s">
        <v>631</v>
      </c>
      <c r="D341" s="10"/>
      <c r="E341" s="15"/>
      <c r="F341" s="15"/>
      <c r="G341" s="15"/>
    </row>
    <row r="342" spans="1:7" ht="15" customHeight="1" x14ac:dyDescent="0.25">
      <c r="A342" s="8">
        <v>154</v>
      </c>
      <c r="B342" s="9" t="s">
        <v>632</v>
      </c>
      <c r="C342" s="8" t="s">
        <v>633</v>
      </c>
      <c r="D342" s="10" t="s">
        <v>115</v>
      </c>
      <c r="E342" s="11">
        <v>137.86000000000001</v>
      </c>
      <c r="F342" s="12">
        <v>11.28</v>
      </c>
      <c r="G342" s="11">
        <f>F342*E342</f>
        <v>1555.0608</v>
      </c>
    </row>
    <row r="343" spans="1:7" s="1" customFormat="1" x14ac:dyDescent="0.25">
      <c r="C343" s="22" t="s">
        <v>634</v>
      </c>
      <c r="D343" s="22"/>
      <c r="E343" s="22"/>
      <c r="F343" s="22"/>
      <c r="G343" s="14">
        <f>SUM(G341:G342)</f>
        <v>1555.0608</v>
      </c>
    </row>
    <row r="344" spans="1:7" s="1" customFormat="1" x14ac:dyDescent="0.25">
      <c r="C344" s="22" t="s">
        <v>635</v>
      </c>
      <c r="D344" s="22"/>
      <c r="E344" s="22"/>
      <c r="F344" s="22"/>
      <c r="G344" s="14">
        <f>G329+G334+G339+G343</f>
        <v>34062.604100000004</v>
      </c>
    </row>
    <row r="345" spans="1:7" s="2" customFormat="1" ht="15" customHeight="1" x14ac:dyDescent="0.25">
      <c r="B345" s="7" t="s">
        <v>636</v>
      </c>
      <c r="C345" s="7" t="s">
        <v>637</v>
      </c>
      <c r="D345" s="6"/>
      <c r="E345" s="6"/>
      <c r="F345" s="6"/>
      <c r="G345" s="6"/>
    </row>
    <row r="346" spans="1:7" s="2" customFormat="1" ht="15" customHeight="1" x14ac:dyDescent="0.25">
      <c r="B346" s="7" t="s">
        <v>638</v>
      </c>
      <c r="C346" s="7" t="s">
        <v>639</v>
      </c>
      <c r="D346" s="6"/>
      <c r="E346" s="6"/>
      <c r="F346" s="6"/>
      <c r="G346" s="6"/>
    </row>
    <row r="347" spans="1:7" ht="15" customHeight="1" x14ac:dyDescent="0.25">
      <c r="A347" s="8"/>
      <c r="B347" s="9" t="s">
        <v>640</v>
      </c>
      <c r="C347" s="8" t="s">
        <v>641</v>
      </c>
      <c r="D347" s="10"/>
      <c r="E347" s="15"/>
      <c r="F347" s="15"/>
      <c r="G347" s="15"/>
    </row>
    <row r="348" spans="1:7" ht="15" customHeight="1" x14ac:dyDescent="0.25">
      <c r="A348" s="8">
        <v>155</v>
      </c>
      <c r="B348" s="9" t="s">
        <v>642</v>
      </c>
      <c r="C348" s="8" t="s">
        <v>643</v>
      </c>
      <c r="D348" s="10" t="s">
        <v>118</v>
      </c>
      <c r="E348" s="11">
        <v>105.05</v>
      </c>
      <c r="F348" s="12">
        <v>23.2</v>
      </c>
      <c r="G348" s="11">
        <f>F348*E348</f>
        <v>2437.16</v>
      </c>
    </row>
    <row r="349" spans="1:7" ht="15" customHeight="1" x14ac:dyDescent="0.25">
      <c r="A349" s="8"/>
      <c r="B349" s="9" t="s">
        <v>644</v>
      </c>
      <c r="C349" s="8" t="s">
        <v>645</v>
      </c>
      <c r="D349" s="10"/>
      <c r="E349" s="15"/>
      <c r="F349" s="15"/>
      <c r="G349" s="15"/>
    </row>
    <row r="350" spans="1:7" ht="15" customHeight="1" x14ac:dyDescent="0.25">
      <c r="A350" s="8">
        <v>156</v>
      </c>
      <c r="B350" s="9" t="s">
        <v>646</v>
      </c>
      <c r="C350" s="8" t="s">
        <v>647</v>
      </c>
      <c r="D350" s="10" t="s">
        <v>118</v>
      </c>
      <c r="E350" s="11">
        <v>85.81</v>
      </c>
      <c r="F350" s="12">
        <v>19.850000000000001</v>
      </c>
      <c r="G350" s="11">
        <f>F350*E350</f>
        <v>1703.3285000000001</v>
      </c>
    </row>
    <row r="351" spans="1:7" ht="15" customHeight="1" x14ac:dyDescent="0.25">
      <c r="A351" s="8">
        <v>157</v>
      </c>
      <c r="B351" s="9" t="s">
        <v>648</v>
      </c>
      <c r="C351" s="8" t="s">
        <v>649</v>
      </c>
      <c r="D351" s="10" t="s">
        <v>118</v>
      </c>
      <c r="E351" s="11">
        <v>435.33</v>
      </c>
      <c r="F351" s="12">
        <v>28.81</v>
      </c>
      <c r="G351" s="11">
        <f>F351*E351</f>
        <v>12541.8573</v>
      </c>
    </row>
    <row r="352" spans="1:7" ht="15" customHeight="1" x14ac:dyDescent="0.25">
      <c r="A352" s="8"/>
      <c r="B352" s="9" t="s">
        <v>650</v>
      </c>
      <c r="C352" s="8" t="s">
        <v>651</v>
      </c>
      <c r="D352" s="10"/>
      <c r="E352" s="15"/>
      <c r="F352" s="15"/>
      <c r="G352" s="15"/>
    </row>
    <row r="353" spans="1:7" ht="15" customHeight="1" x14ac:dyDescent="0.25">
      <c r="A353" s="8">
        <v>158</v>
      </c>
      <c r="B353" s="9" t="s">
        <v>652</v>
      </c>
      <c r="C353" s="8" t="s">
        <v>653</v>
      </c>
      <c r="D353" s="10" t="s">
        <v>118</v>
      </c>
      <c r="E353" s="11">
        <v>841.29</v>
      </c>
      <c r="F353" s="12">
        <v>19.850000000000001</v>
      </c>
      <c r="G353" s="11">
        <f>F353*E353</f>
        <v>16699.606500000002</v>
      </c>
    </row>
    <row r="354" spans="1:7" ht="15" customHeight="1" x14ac:dyDescent="0.25">
      <c r="A354" s="8">
        <v>159</v>
      </c>
      <c r="B354" s="9" t="s">
        <v>654</v>
      </c>
      <c r="C354" s="8" t="s">
        <v>655</v>
      </c>
      <c r="D354" s="10" t="s">
        <v>118</v>
      </c>
      <c r="E354" s="11">
        <v>131.05000000000001</v>
      </c>
      <c r="F354" s="12">
        <v>31.8</v>
      </c>
      <c r="G354" s="11">
        <f>F354*E354</f>
        <v>4167.3900000000003</v>
      </c>
    </row>
    <row r="355" spans="1:7" ht="15" customHeight="1" x14ac:dyDescent="0.25">
      <c r="A355" s="8"/>
      <c r="B355" s="9" t="s">
        <v>656</v>
      </c>
      <c r="C355" s="8" t="s">
        <v>657</v>
      </c>
      <c r="D355" s="10"/>
      <c r="E355" s="15"/>
      <c r="F355" s="15"/>
      <c r="G355" s="15"/>
    </row>
    <row r="356" spans="1:7" ht="15" customHeight="1" x14ac:dyDescent="0.25">
      <c r="A356" s="8">
        <v>160</v>
      </c>
      <c r="B356" s="9" t="s">
        <v>658</v>
      </c>
      <c r="C356" s="8" t="s">
        <v>659</v>
      </c>
      <c r="D356" s="10" t="s">
        <v>118</v>
      </c>
      <c r="E356" s="11">
        <v>1002.26</v>
      </c>
      <c r="F356" s="12">
        <v>20.87</v>
      </c>
      <c r="G356" s="11">
        <f>F356*E356</f>
        <v>20917.1662</v>
      </c>
    </row>
    <row r="357" spans="1:7" ht="15" customHeight="1" x14ac:dyDescent="0.25">
      <c r="A357" s="8"/>
      <c r="B357" s="9" t="s">
        <v>660</v>
      </c>
      <c r="C357" s="8" t="s">
        <v>661</v>
      </c>
      <c r="D357" s="10"/>
      <c r="E357" s="15"/>
      <c r="F357" s="15"/>
      <c r="G357" s="15"/>
    </row>
    <row r="358" spans="1:7" ht="15" customHeight="1" x14ac:dyDescent="0.25">
      <c r="A358" s="8">
        <v>161</v>
      </c>
      <c r="B358" s="9" t="s">
        <v>662</v>
      </c>
      <c r="C358" s="8" t="s">
        <v>663</v>
      </c>
      <c r="D358" s="10" t="s">
        <v>118</v>
      </c>
      <c r="E358" s="11">
        <v>19.760000000000002</v>
      </c>
      <c r="F358" s="12">
        <v>9.5</v>
      </c>
      <c r="G358" s="11">
        <f>F358*E358</f>
        <v>187.72000000000003</v>
      </c>
    </row>
    <row r="359" spans="1:7" ht="15" customHeight="1" x14ac:dyDescent="0.25">
      <c r="A359" s="8"/>
      <c r="B359" s="9" t="s">
        <v>664</v>
      </c>
      <c r="C359" s="8" t="s">
        <v>665</v>
      </c>
      <c r="D359" s="10"/>
      <c r="E359" s="15"/>
      <c r="F359" s="15"/>
      <c r="G359" s="15"/>
    </row>
    <row r="360" spans="1:7" ht="15" customHeight="1" x14ac:dyDescent="0.25">
      <c r="A360" s="8">
        <v>162</v>
      </c>
      <c r="B360" s="9" t="s">
        <v>666</v>
      </c>
      <c r="C360" s="8" t="s">
        <v>667</v>
      </c>
      <c r="D360" s="10" t="s">
        <v>118</v>
      </c>
      <c r="E360" s="11">
        <v>665.23</v>
      </c>
      <c r="F360" s="12">
        <v>32.950000000000003</v>
      </c>
      <c r="G360" s="11">
        <f>F360*E360</f>
        <v>21919.328500000003</v>
      </c>
    </row>
    <row r="361" spans="1:7" ht="15" customHeight="1" x14ac:dyDescent="0.25">
      <c r="A361" s="8">
        <v>163</v>
      </c>
      <c r="B361" s="9" t="s">
        <v>668</v>
      </c>
      <c r="C361" s="8" t="s">
        <v>669</v>
      </c>
      <c r="D361" s="10" t="s">
        <v>93</v>
      </c>
      <c r="E361" s="11">
        <v>109.34</v>
      </c>
      <c r="F361" s="12">
        <v>177.1</v>
      </c>
      <c r="G361" s="11">
        <f>F361*E361</f>
        <v>19364.114000000001</v>
      </c>
    </row>
    <row r="362" spans="1:7" s="1" customFormat="1" x14ac:dyDescent="0.25">
      <c r="C362" s="22" t="s">
        <v>670</v>
      </c>
      <c r="D362" s="22"/>
      <c r="E362" s="22"/>
      <c r="F362" s="22"/>
      <c r="G362" s="14">
        <f>SUM(G347:G361)</f>
        <v>99937.671000000002</v>
      </c>
    </row>
    <row r="363" spans="1:7" s="2" customFormat="1" ht="15" customHeight="1" x14ac:dyDescent="0.25">
      <c r="B363" s="7" t="s">
        <v>671</v>
      </c>
      <c r="C363" s="7" t="s">
        <v>672</v>
      </c>
      <c r="D363" s="6"/>
      <c r="E363" s="6"/>
      <c r="F363" s="6"/>
      <c r="G363" s="6"/>
    </row>
    <row r="364" spans="1:7" ht="15" customHeight="1" x14ac:dyDescent="0.25">
      <c r="A364" s="8"/>
      <c r="B364" s="9" t="s">
        <v>673</v>
      </c>
      <c r="C364" s="8" t="s">
        <v>674</v>
      </c>
      <c r="D364" s="10"/>
      <c r="E364" s="15"/>
      <c r="F364" s="15"/>
      <c r="G364" s="15"/>
    </row>
    <row r="365" spans="1:7" ht="15" customHeight="1" x14ac:dyDescent="0.25">
      <c r="A365" s="8">
        <v>164</v>
      </c>
      <c r="B365" s="9" t="s">
        <v>675</v>
      </c>
      <c r="C365" s="8" t="s">
        <v>676</v>
      </c>
      <c r="D365" s="10" t="s">
        <v>118</v>
      </c>
      <c r="E365" s="11">
        <v>1074.4000000000001</v>
      </c>
      <c r="F365" s="12">
        <v>11.74</v>
      </c>
      <c r="G365" s="11">
        <f>F365*E365</f>
        <v>12613.456000000002</v>
      </c>
    </row>
    <row r="366" spans="1:7" s="1" customFormat="1" x14ac:dyDescent="0.25">
      <c r="C366" s="22" t="s">
        <v>677</v>
      </c>
      <c r="D366" s="22"/>
      <c r="E366" s="22"/>
      <c r="F366" s="22"/>
      <c r="G366" s="14">
        <f>SUM(G364:G365)</f>
        <v>12613.456000000002</v>
      </c>
    </row>
    <row r="367" spans="1:7" s="1" customFormat="1" x14ac:dyDescent="0.25">
      <c r="C367" s="22" t="s">
        <v>678</v>
      </c>
      <c r="D367" s="22"/>
      <c r="E367" s="22"/>
      <c r="F367" s="22"/>
      <c r="G367" s="14">
        <f>G362+G366</f>
        <v>112551.12700000001</v>
      </c>
    </row>
    <row r="368" spans="1:7" s="2" customFormat="1" ht="15" customHeight="1" x14ac:dyDescent="0.25">
      <c r="B368" s="7" t="s">
        <v>679</v>
      </c>
      <c r="C368" s="7" t="s">
        <v>680</v>
      </c>
      <c r="D368" s="6"/>
      <c r="E368" s="6"/>
      <c r="F368" s="6"/>
      <c r="G368" s="6"/>
    </row>
    <row r="369" spans="1:7" s="2" customFormat="1" ht="15" customHeight="1" x14ac:dyDescent="0.25">
      <c r="B369" s="7" t="s">
        <v>681</v>
      </c>
      <c r="C369" s="7" t="s">
        <v>682</v>
      </c>
      <c r="D369" s="6"/>
      <c r="E369" s="6"/>
      <c r="F369" s="6"/>
      <c r="G369" s="6"/>
    </row>
    <row r="370" spans="1:7" ht="15" customHeight="1" x14ac:dyDescent="0.25">
      <c r="A370" s="8"/>
      <c r="B370" s="9" t="s">
        <v>683</v>
      </c>
      <c r="C370" s="8" t="s">
        <v>684</v>
      </c>
      <c r="D370" s="10"/>
      <c r="E370" s="15"/>
      <c r="F370" s="15"/>
      <c r="G370" s="15"/>
    </row>
    <row r="371" spans="1:7" ht="15" customHeight="1" x14ac:dyDescent="0.25">
      <c r="A371" s="8">
        <v>165</v>
      </c>
      <c r="B371" s="9" t="s">
        <v>685</v>
      </c>
      <c r="C371" s="8" t="s">
        <v>686</v>
      </c>
      <c r="D371" s="10" t="s">
        <v>118</v>
      </c>
      <c r="E371" s="11">
        <v>919.48</v>
      </c>
      <c r="F371" s="12">
        <v>22.47</v>
      </c>
      <c r="G371" s="11">
        <f>F371*E371</f>
        <v>20660.7156</v>
      </c>
    </row>
    <row r="372" spans="1:7" ht="15" customHeight="1" x14ac:dyDescent="0.25">
      <c r="A372" s="8">
        <v>166</v>
      </c>
      <c r="B372" s="9" t="s">
        <v>687</v>
      </c>
      <c r="C372" s="8" t="s">
        <v>688</v>
      </c>
      <c r="D372" s="10" t="s">
        <v>118</v>
      </c>
      <c r="E372" s="11">
        <v>112.43</v>
      </c>
      <c r="F372" s="12">
        <v>34.24</v>
      </c>
      <c r="G372" s="11">
        <f>F372*E372</f>
        <v>3849.6032000000005</v>
      </c>
    </row>
    <row r="373" spans="1:7" ht="15" customHeight="1" x14ac:dyDescent="0.25">
      <c r="A373" s="8">
        <v>167</v>
      </c>
      <c r="B373" s="9" t="s">
        <v>689</v>
      </c>
      <c r="C373" s="8" t="s">
        <v>690</v>
      </c>
      <c r="D373" s="10" t="s">
        <v>118</v>
      </c>
      <c r="E373" s="11">
        <v>213.31</v>
      </c>
      <c r="F373" s="12">
        <v>13.5</v>
      </c>
      <c r="G373" s="11">
        <f>F373*E373</f>
        <v>2879.6849999999999</v>
      </c>
    </row>
    <row r="374" spans="1:7" s="1" customFormat="1" x14ac:dyDescent="0.25">
      <c r="C374" s="22" t="s">
        <v>691</v>
      </c>
      <c r="D374" s="22"/>
      <c r="E374" s="22"/>
      <c r="F374" s="22"/>
      <c r="G374" s="14">
        <f>SUM(G370:G373)</f>
        <v>27390.003800000002</v>
      </c>
    </row>
    <row r="375" spans="1:7" s="2" customFormat="1" ht="15" customHeight="1" x14ac:dyDescent="0.25">
      <c r="B375" s="7" t="s">
        <v>692</v>
      </c>
      <c r="C375" s="7" t="s">
        <v>693</v>
      </c>
      <c r="D375" s="6"/>
      <c r="E375" s="6"/>
      <c r="F375" s="6"/>
      <c r="G375" s="6"/>
    </row>
    <row r="376" spans="1:7" ht="15" customHeight="1" x14ac:dyDescent="0.25">
      <c r="A376" s="8">
        <v>168</v>
      </c>
      <c r="B376" s="9" t="s">
        <v>694</v>
      </c>
      <c r="C376" s="8" t="s">
        <v>695</v>
      </c>
      <c r="D376" s="10" t="s">
        <v>118</v>
      </c>
      <c r="E376" s="11">
        <v>108.09</v>
      </c>
      <c r="F376" s="12">
        <v>34.24</v>
      </c>
      <c r="G376" s="11">
        <f>F376*E376</f>
        <v>3701.0016000000005</v>
      </c>
    </row>
    <row r="377" spans="1:7" ht="15" customHeight="1" x14ac:dyDescent="0.25">
      <c r="A377" s="8"/>
      <c r="B377" s="9" t="s">
        <v>696</v>
      </c>
      <c r="C377" s="8" t="s">
        <v>697</v>
      </c>
      <c r="D377" s="10"/>
      <c r="E377" s="15"/>
      <c r="F377" s="15"/>
      <c r="G377" s="15"/>
    </row>
    <row r="378" spans="1:7" ht="15" customHeight="1" x14ac:dyDescent="0.25">
      <c r="A378" s="8">
        <v>169</v>
      </c>
      <c r="B378" s="9" t="s">
        <v>698</v>
      </c>
      <c r="C378" s="8" t="s">
        <v>699</v>
      </c>
      <c r="D378" s="10" t="s">
        <v>115</v>
      </c>
      <c r="E378" s="11">
        <v>171.57</v>
      </c>
      <c r="F378" s="12">
        <v>22.5</v>
      </c>
      <c r="G378" s="11">
        <f>F378*E378</f>
        <v>3860.3249999999998</v>
      </c>
    </row>
    <row r="379" spans="1:7" ht="15" customHeight="1" x14ac:dyDescent="0.25">
      <c r="A379" s="8">
        <v>170</v>
      </c>
      <c r="B379" s="9" t="s">
        <v>700</v>
      </c>
      <c r="C379" s="8" t="s">
        <v>701</v>
      </c>
      <c r="D379" s="10" t="s">
        <v>115</v>
      </c>
      <c r="E379" s="11">
        <v>171.57</v>
      </c>
      <c r="F379" s="12">
        <v>13.21</v>
      </c>
      <c r="G379" s="11">
        <f>F379*E379</f>
        <v>2266.4396999999999</v>
      </c>
    </row>
    <row r="380" spans="1:7" ht="15" customHeight="1" x14ac:dyDescent="0.25">
      <c r="A380" s="8"/>
      <c r="B380" s="9" t="s">
        <v>702</v>
      </c>
      <c r="C380" s="8" t="s">
        <v>703</v>
      </c>
      <c r="D380" s="10"/>
      <c r="E380" s="15"/>
      <c r="F380" s="15"/>
      <c r="G380" s="15"/>
    </row>
    <row r="381" spans="1:7" ht="15" customHeight="1" x14ac:dyDescent="0.25">
      <c r="A381" s="8">
        <v>171</v>
      </c>
      <c r="B381" s="9" t="s">
        <v>704</v>
      </c>
      <c r="C381" s="8" t="s">
        <v>705</v>
      </c>
      <c r="D381" s="10" t="s">
        <v>706</v>
      </c>
      <c r="E381" s="11">
        <v>10</v>
      </c>
      <c r="F381" s="12">
        <v>27.39</v>
      </c>
      <c r="G381" s="11">
        <f>F381*E381</f>
        <v>273.89999999999998</v>
      </c>
    </row>
    <row r="382" spans="1:7" ht="15" customHeight="1" x14ac:dyDescent="0.25">
      <c r="A382" s="8">
        <v>172</v>
      </c>
      <c r="B382" s="9" t="s">
        <v>707</v>
      </c>
      <c r="C382" s="8" t="s">
        <v>708</v>
      </c>
      <c r="D382" s="10" t="s">
        <v>115</v>
      </c>
      <c r="E382" s="11">
        <v>100</v>
      </c>
      <c r="F382" s="12">
        <v>13.92</v>
      </c>
      <c r="G382" s="11">
        <f>F382*E382</f>
        <v>1392</v>
      </c>
    </row>
    <row r="383" spans="1:7" s="1" customFormat="1" x14ac:dyDescent="0.25">
      <c r="C383" s="22" t="s">
        <v>709</v>
      </c>
      <c r="D383" s="22"/>
      <c r="E383" s="22"/>
      <c r="F383" s="22"/>
      <c r="G383" s="14">
        <f>SUM(G376:G382)</f>
        <v>11493.666299999999</v>
      </c>
    </row>
    <row r="384" spans="1:7" s="2" customFormat="1" ht="15" customHeight="1" x14ac:dyDescent="0.25">
      <c r="B384" s="7" t="s">
        <v>710</v>
      </c>
      <c r="C384" s="7" t="s">
        <v>520</v>
      </c>
      <c r="D384" s="6"/>
      <c r="E384" s="6"/>
      <c r="F384" s="6"/>
      <c r="G384" s="6"/>
    </row>
    <row r="385" spans="1:7" ht="15" customHeight="1" x14ac:dyDescent="0.25">
      <c r="A385" s="8"/>
      <c r="B385" s="9" t="s">
        <v>711</v>
      </c>
      <c r="C385" s="8" t="s">
        <v>712</v>
      </c>
      <c r="D385" s="10"/>
      <c r="E385" s="15"/>
      <c r="F385" s="15"/>
      <c r="G385" s="15"/>
    </row>
    <row r="386" spans="1:7" ht="15" customHeight="1" x14ac:dyDescent="0.25">
      <c r="A386" s="8">
        <v>173</v>
      </c>
      <c r="B386" s="9" t="s">
        <v>713</v>
      </c>
      <c r="C386" s="8" t="s">
        <v>714</v>
      </c>
      <c r="D386" s="10" t="s">
        <v>706</v>
      </c>
      <c r="E386" s="11">
        <v>10</v>
      </c>
      <c r="F386" s="12">
        <v>127.99</v>
      </c>
      <c r="G386" s="11">
        <f>F386*E386</f>
        <v>1279.8999999999999</v>
      </c>
    </row>
    <row r="387" spans="1:7" ht="15" customHeight="1" x14ac:dyDescent="0.25">
      <c r="A387" s="8">
        <v>174</v>
      </c>
      <c r="B387" s="9" t="s">
        <v>715</v>
      </c>
      <c r="C387" s="8" t="s">
        <v>716</v>
      </c>
      <c r="D387" s="10" t="s">
        <v>706</v>
      </c>
      <c r="E387" s="11">
        <v>12</v>
      </c>
      <c r="F387" s="12">
        <v>147.63999999999999</v>
      </c>
      <c r="G387" s="11">
        <f>F387*E387</f>
        <v>1771.6799999999998</v>
      </c>
    </row>
    <row r="388" spans="1:7" ht="15" customHeight="1" x14ac:dyDescent="0.25">
      <c r="A388" s="8">
        <v>175</v>
      </c>
      <c r="B388" s="9" t="s">
        <v>717</v>
      </c>
      <c r="C388" s="8" t="s">
        <v>718</v>
      </c>
      <c r="D388" s="10" t="s">
        <v>706</v>
      </c>
      <c r="E388" s="11">
        <v>22</v>
      </c>
      <c r="F388" s="12">
        <v>24.25</v>
      </c>
      <c r="G388" s="11">
        <f>F388*E388</f>
        <v>533.5</v>
      </c>
    </row>
    <row r="389" spans="1:7" s="1" customFormat="1" x14ac:dyDescent="0.25">
      <c r="C389" s="22" t="s">
        <v>523</v>
      </c>
      <c r="D389" s="22"/>
      <c r="E389" s="22"/>
      <c r="F389" s="22"/>
      <c r="G389" s="14">
        <f>SUM(G385:G388)</f>
        <v>3585.08</v>
      </c>
    </row>
    <row r="390" spans="1:7" s="2" customFormat="1" ht="15" customHeight="1" x14ac:dyDescent="0.25">
      <c r="B390" s="7" t="s">
        <v>719</v>
      </c>
      <c r="C390" s="7" t="s">
        <v>720</v>
      </c>
      <c r="D390" s="6"/>
      <c r="E390" s="6"/>
      <c r="F390" s="6"/>
      <c r="G390" s="6"/>
    </row>
    <row r="391" spans="1:7" ht="15" customHeight="1" x14ac:dyDescent="0.25">
      <c r="A391" s="8"/>
      <c r="B391" s="9" t="s">
        <v>721</v>
      </c>
      <c r="C391" s="8" t="s">
        <v>722</v>
      </c>
      <c r="D391" s="10"/>
      <c r="E391" s="15"/>
      <c r="F391" s="15"/>
      <c r="G391" s="15"/>
    </row>
    <row r="392" spans="1:7" ht="15" customHeight="1" x14ac:dyDescent="0.25">
      <c r="A392" s="8">
        <v>176</v>
      </c>
      <c r="B392" s="9" t="s">
        <v>723</v>
      </c>
      <c r="C392" s="8" t="s">
        <v>724</v>
      </c>
      <c r="D392" s="10" t="s">
        <v>118</v>
      </c>
      <c r="E392" s="11">
        <v>18.850000000000001</v>
      </c>
      <c r="F392" s="12">
        <v>9.2899999999999991</v>
      </c>
      <c r="G392" s="11">
        <f>F392*E392</f>
        <v>175.1165</v>
      </c>
    </row>
    <row r="393" spans="1:7" s="1" customFormat="1" x14ac:dyDescent="0.25">
      <c r="C393" s="22" t="s">
        <v>725</v>
      </c>
      <c r="D393" s="22"/>
      <c r="E393" s="22"/>
      <c r="F393" s="22"/>
      <c r="G393" s="14">
        <f>SUM(G391:G392)</f>
        <v>175.1165</v>
      </c>
    </row>
    <row r="394" spans="1:7" s="1" customFormat="1" x14ac:dyDescent="0.25">
      <c r="C394" s="22" t="s">
        <v>726</v>
      </c>
      <c r="D394" s="22"/>
      <c r="E394" s="22"/>
      <c r="F394" s="22"/>
      <c r="G394" s="14">
        <f>G374+G383+G389+G393</f>
        <v>42643.866600000001</v>
      </c>
    </row>
    <row r="395" spans="1:7" s="2" customFormat="1" ht="15" customHeight="1" x14ac:dyDescent="0.25">
      <c r="B395" s="7" t="s">
        <v>727</v>
      </c>
      <c r="C395" s="7" t="s">
        <v>728</v>
      </c>
      <c r="D395" s="6"/>
      <c r="E395" s="6"/>
      <c r="F395" s="6"/>
      <c r="G395" s="6"/>
    </row>
    <row r="396" spans="1:7" s="2" customFormat="1" ht="15" customHeight="1" x14ac:dyDescent="0.25">
      <c r="B396" s="7" t="s">
        <v>729</v>
      </c>
      <c r="C396" s="7" t="s">
        <v>730</v>
      </c>
      <c r="D396" s="6"/>
      <c r="E396" s="6"/>
      <c r="F396" s="6"/>
      <c r="G396" s="6"/>
    </row>
    <row r="397" spans="1:7" ht="15" customHeight="1" x14ac:dyDescent="0.25">
      <c r="A397" s="8"/>
      <c r="B397" s="9" t="s">
        <v>731</v>
      </c>
      <c r="C397" s="8" t="s">
        <v>732</v>
      </c>
      <c r="D397" s="10"/>
      <c r="E397" s="15"/>
      <c r="F397" s="15"/>
      <c r="G397" s="15"/>
    </row>
    <row r="398" spans="1:7" ht="15" customHeight="1" x14ac:dyDescent="0.25">
      <c r="A398" s="8">
        <v>177</v>
      </c>
      <c r="B398" s="9" t="s">
        <v>733</v>
      </c>
      <c r="C398" s="8" t="s">
        <v>734</v>
      </c>
      <c r="D398" s="10" t="s">
        <v>115</v>
      </c>
      <c r="E398" s="11">
        <v>163.87</v>
      </c>
      <c r="F398" s="12">
        <v>12.33</v>
      </c>
      <c r="G398" s="11">
        <f>F398*E398</f>
        <v>2020.5171</v>
      </c>
    </row>
    <row r="399" spans="1:7" ht="15" customHeight="1" x14ac:dyDescent="0.25">
      <c r="A399" s="8"/>
      <c r="B399" s="9" t="s">
        <v>735</v>
      </c>
      <c r="C399" s="8" t="s">
        <v>736</v>
      </c>
      <c r="D399" s="10"/>
      <c r="E399" s="15"/>
      <c r="F399" s="15"/>
      <c r="G399" s="15"/>
    </row>
    <row r="400" spans="1:7" ht="15" customHeight="1" x14ac:dyDescent="0.25">
      <c r="A400" s="8">
        <v>178</v>
      </c>
      <c r="B400" s="9" t="s">
        <v>737</v>
      </c>
      <c r="C400" s="8" t="s">
        <v>738</v>
      </c>
      <c r="D400" s="10" t="s">
        <v>115</v>
      </c>
      <c r="E400" s="11">
        <v>593.96</v>
      </c>
      <c r="F400" s="12">
        <v>8.32</v>
      </c>
      <c r="G400" s="11">
        <f>F400*E400</f>
        <v>4941.7472000000007</v>
      </c>
    </row>
    <row r="401" spans="1:7" s="1" customFormat="1" x14ac:dyDescent="0.25">
      <c r="C401" s="22" t="s">
        <v>739</v>
      </c>
      <c r="D401" s="22"/>
      <c r="E401" s="22"/>
      <c r="F401" s="22"/>
      <c r="G401" s="14">
        <f>SUM(G397:G400)</f>
        <v>6962.2643000000007</v>
      </c>
    </row>
    <row r="402" spans="1:7" s="2" customFormat="1" ht="15" customHeight="1" x14ac:dyDescent="0.25">
      <c r="B402" s="7" t="s">
        <v>740</v>
      </c>
      <c r="C402" s="7" t="s">
        <v>741</v>
      </c>
      <c r="D402" s="6"/>
      <c r="E402" s="6"/>
      <c r="F402" s="6"/>
      <c r="G402" s="6"/>
    </row>
    <row r="403" spans="1:7" ht="15" customHeight="1" x14ac:dyDescent="0.25">
      <c r="A403" s="8"/>
      <c r="B403" s="9" t="s">
        <v>742</v>
      </c>
      <c r="C403" s="8" t="s">
        <v>743</v>
      </c>
      <c r="D403" s="10"/>
      <c r="E403" s="15"/>
      <c r="F403" s="15"/>
      <c r="G403" s="15"/>
    </row>
    <row r="404" spans="1:7" ht="15" customHeight="1" x14ac:dyDescent="0.25">
      <c r="A404" s="8">
        <v>179</v>
      </c>
      <c r="B404" s="9" t="s">
        <v>744</v>
      </c>
      <c r="C404" s="8" t="s">
        <v>745</v>
      </c>
      <c r="D404" s="10" t="s">
        <v>118</v>
      </c>
      <c r="E404" s="11">
        <v>477.03</v>
      </c>
      <c r="F404" s="12">
        <v>5.67</v>
      </c>
      <c r="G404" s="11">
        <f>F404*E404</f>
        <v>2704.7601</v>
      </c>
    </row>
    <row r="405" spans="1:7" ht="15" customHeight="1" x14ac:dyDescent="0.25">
      <c r="A405" s="8">
        <v>180</v>
      </c>
      <c r="B405" s="9" t="s">
        <v>746</v>
      </c>
      <c r="C405" s="8" t="s">
        <v>747</v>
      </c>
      <c r="D405" s="10" t="s">
        <v>118</v>
      </c>
      <c r="E405" s="11">
        <v>50</v>
      </c>
      <c r="F405" s="12">
        <v>19.079999999999998</v>
      </c>
      <c r="G405" s="11">
        <f>F405*E405</f>
        <v>953.99999999999989</v>
      </c>
    </row>
    <row r="406" spans="1:7" ht="15" customHeight="1" x14ac:dyDescent="0.25">
      <c r="A406" s="8"/>
      <c r="B406" s="9" t="s">
        <v>748</v>
      </c>
      <c r="C406" s="8" t="s">
        <v>749</v>
      </c>
      <c r="D406" s="10"/>
      <c r="E406" s="15"/>
      <c r="F406" s="15"/>
      <c r="G406" s="15"/>
    </row>
    <row r="407" spans="1:7" ht="15" customHeight="1" x14ac:dyDescent="0.25">
      <c r="A407" s="8">
        <v>181</v>
      </c>
      <c r="B407" s="9" t="s">
        <v>750</v>
      </c>
      <c r="C407" s="8" t="s">
        <v>751</v>
      </c>
      <c r="D407" s="10" t="s">
        <v>118</v>
      </c>
      <c r="E407" s="11">
        <v>491.62</v>
      </c>
      <c r="F407" s="12">
        <v>1.4</v>
      </c>
      <c r="G407" s="11">
        <f>F407*E407</f>
        <v>688.26799999999992</v>
      </c>
    </row>
    <row r="408" spans="1:7" s="1" customFormat="1" x14ac:dyDescent="0.25">
      <c r="C408" s="22" t="s">
        <v>752</v>
      </c>
      <c r="D408" s="22"/>
      <c r="E408" s="22"/>
      <c r="F408" s="22"/>
      <c r="G408" s="14">
        <f>SUM(G403:G407)</f>
        <v>4347.0280999999995</v>
      </c>
    </row>
    <row r="409" spans="1:7" s="2" customFormat="1" ht="15" customHeight="1" x14ac:dyDescent="0.25">
      <c r="B409" s="7" t="s">
        <v>753</v>
      </c>
      <c r="C409" s="7" t="s">
        <v>754</v>
      </c>
      <c r="D409" s="6"/>
      <c r="E409" s="6"/>
      <c r="F409" s="6"/>
      <c r="G409" s="6"/>
    </row>
    <row r="410" spans="1:7" ht="15" customHeight="1" x14ac:dyDescent="0.25">
      <c r="A410" s="8"/>
      <c r="B410" s="9" t="s">
        <v>755</v>
      </c>
      <c r="C410" s="8" t="s">
        <v>756</v>
      </c>
      <c r="D410" s="10"/>
      <c r="E410" s="15"/>
      <c r="F410" s="15"/>
      <c r="G410" s="15"/>
    </row>
    <row r="411" spans="1:7" ht="15" customHeight="1" x14ac:dyDescent="0.25">
      <c r="A411" s="8">
        <v>182</v>
      </c>
      <c r="B411" s="9" t="s">
        <v>757</v>
      </c>
      <c r="C411" s="8" t="s">
        <v>758</v>
      </c>
      <c r="D411" s="10" t="s">
        <v>115</v>
      </c>
      <c r="E411" s="11">
        <v>210.43</v>
      </c>
      <c r="F411" s="12">
        <v>18.010000000000002</v>
      </c>
      <c r="G411" s="11">
        <f>F411*E411</f>
        <v>3789.8443000000007</v>
      </c>
    </row>
    <row r="412" spans="1:7" s="1" customFormat="1" x14ac:dyDescent="0.25">
      <c r="C412" s="22" t="s">
        <v>759</v>
      </c>
      <c r="D412" s="22"/>
      <c r="E412" s="22"/>
      <c r="F412" s="22"/>
      <c r="G412" s="14">
        <f>SUM(G410:G411)</f>
        <v>3789.8443000000007</v>
      </c>
    </row>
    <row r="413" spans="1:7" s="2" customFormat="1" ht="15" customHeight="1" x14ac:dyDescent="0.25">
      <c r="B413" s="7" t="s">
        <v>760</v>
      </c>
      <c r="C413" s="7" t="s">
        <v>761</v>
      </c>
      <c r="D413" s="6"/>
      <c r="E413" s="6"/>
      <c r="F413" s="6"/>
      <c r="G413" s="6"/>
    </row>
    <row r="414" spans="1:7" ht="15" customHeight="1" x14ac:dyDescent="0.25">
      <c r="A414" s="8"/>
      <c r="B414" s="9" t="s">
        <v>762</v>
      </c>
      <c r="C414" s="8" t="s">
        <v>763</v>
      </c>
      <c r="D414" s="10"/>
      <c r="E414" s="15"/>
      <c r="F414" s="15"/>
      <c r="G414" s="15"/>
    </row>
    <row r="415" spans="1:7" ht="15" customHeight="1" x14ac:dyDescent="0.25">
      <c r="A415" s="8">
        <v>183</v>
      </c>
      <c r="B415" s="9" t="s">
        <v>764</v>
      </c>
      <c r="C415" s="8" t="s">
        <v>765</v>
      </c>
      <c r="D415" s="10" t="s">
        <v>141</v>
      </c>
      <c r="E415" s="11">
        <v>860</v>
      </c>
      <c r="F415" s="12">
        <v>0.83</v>
      </c>
      <c r="G415" s="11">
        <f>F415*E415</f>
        <v>713.8</v>
      </c>
    </row>
    <row r="416" spans="1:7" ht="15" customHeight="1" x14ac:dyDescent="0.25">
      <c r="A416" s="8">
        <v>184</v>
      </c>
      <c r="B416" s="9" t="s">
        <v>766</v>
      </c>
      <c r="C416" s="8" t="s">
        <v>767</v>
      </c>
      <c r="D416" s="10" t="s">
        <v>141</v>
      </c>
      <c r="E416" s="11">
        <v>300</v>
      </c>
      <c r="F416" s="12">
        <v>1.22</v>
      </c>
      <c r="G416" s="11">
        <f>F416*E416</f>
        <v>366</v>
      </c>
    </row>
    <row r="417" spans="1:7" ht="15" customHeight="1" x14ac:dyDescent="0.25">
      <c r="A417" s="8">
        <v>185</v>
      </c>
      <c r="B417" s="9" t="s">
        <v>768</v>
      </c>
      <c r="C417" s="8" t="s">
        <v>769</v>
      </c>
      <c r="D417" s="10" t="s">
        <v>141</v>
      </c>
      <c r="E417" s="11">
        <v>100</v>
      </c>
      <c r="F417" s="12">
        <v>2.21</v>
      </c>
      <c r="G417" s="11">
        <f>F417*E417</f>
        <v>221</v>
      </c>
    </row>
    <row r="418" spans="1:7" ht="15" customHeight="1" x14ac:dyDescent="0.25">
      <c r="A418" s="8"/>
      <c r="B418" s="9" t="s">
        <v>770</v>
      </c>
      <c r="C418" s="8" t="s">
        <v>771</v>
      </c>
      <c r="D418" s="10"/>
      <c r="E418" s="15"/>
      <c r="F418" s="15"/>
      <c r="G418" s="15"/>
    </row>
    <row r="419" spans="1:7" ht="15" customHeight="1" x14ac:dyDescent="0.25">
      <c r="A419" s="8">
        <v>186</v>
      </c>
      <c r="B419" s="9" t="s">
        <v>772</v>
      </c>
      <c r="C419" s="8" t="s">
        <v>773</v>
      </c>
      <c r="D419" s="10" t="s">
        <v>115</v>
      </c>
      <c r="E419" s="11">
        <v>8.76</v>
      </c>
      <c r="F419" s="12">
        <v>351.2</v>
      </c>
      <c r="G419" s="11">
        <f>F419*E419</f>
        <v>3076.5119999999997</v>
      </c>
    </row>
    <row r="420" spans="1:7" ht="15" customHeight="1" x14ac:dyDescent="0.25">
      <c r="A420" s="8">
        <v>187</v>
      </c>
      <c r="B420" s="9" t="s">
        <v>774</v>
      </c>
      <c r="C420" s="8" t="s">
        <v>775</v>
      </c>
      <c r="D420" s="10" t="s">
        <v>412</v>
      </c>
      <c r="E420" s="11">
        <v>6</v>
      </c>
      <c r="F420" s="12">
        <v>76.989999999999995</v>
      </c>
      <c r="G420" s="11">
        <f>F420*E420</f>
        <v>461.93999999999994</v>
      </c>
    </row>
    <row r="421" spans="1:7" s="1" customFormat="1" x14ac:dyDescent="0.25">
      <c r="C421" s="22" t="s">
        <v>776</v>
      </c>
      <c r="D421" s="22"/>
      <c r="E421" s="22"/>
      <c r="F421" s="22"/>
      <c r="G421" s="14">
        <f>SUM(G414:G420)</f>
        <v>4839.2519999999995</v>
      </c>
    </row>
    <row r="422" spans="1:7" s="2" customFormat="1" ht="15" customHeight="1" x14ac:dyDescent="0.25">
      <c r="B422" s="7" t="s">
        <v>777</v>
      </c>
      <c r="C422" s="7" t="s">
        <v>778</v>
      </c>
      <c r="D422" s="6"/>
      <c r="E422" s="6"/>
      <c r="F422" s="6"/>
      <c r="G422" s="6"/>
    </row>
    <row r="423" spans="1:7" ht="15" customHeight="1" x14ac:dyDescent="0.25">
      <c r="A423" s="8"/>
      <c r="B423" s="9" t="s">
        <v>779</v>
      </c>
      <c r="C423" s="8" t="s">
        <v>780</v>
      </c>
      <c r="D423" s="10"/>
      <c r="E423" s="15"/>
      <c r="F423" s="15"/>
      <c r="G423" s="15"/>
    </row>
    <row r="424" spans="1:7" ht="15" customHeight="1" x14ac:dyDescent="0.25">
      <c r="A424" s="8">
        <v>188</v>
      </c>
      <c r="B424" s="9" t="s">
        <v>781</v>
      </c>
      <c r="C424" s="8" t="s">
        <v>782</v>
      </c>
      <c r="D424" s="10" t="s">
        <v>706</v>
      </c>
      <c r="E424" s="11">
        <v>16</v>
      </c>
      <c r="F424" s="12">
        <v>93.53</v>
      </c>
      <c r="G424" s="11">
        <f>F424*E424</f>
        <v>1496.48</v>
      </c>
    </row>
    <row r="425" spans="1:7" ht="15" customHeight="1" x14ac:dyDescent="0.25">
      <c r="A425" s="8">
        <v>189</v>
      </c>
      <c r="B425" s="9" t="s">
        <v>783</v>
      </c>
      <c r="C425" s="8" t="s">
        <v>784</v>
      </c>
      <c r="D425" s="10" t="s">
        <v>706</v>
      </c>
      <c r="E425" s="11">
        <v>5</v>
      </c>
      <c r="F425" s="12">
        <v>245</v>
      </c>
      <c r="G425" s="11">
        <f>F425*E425</f>
        <v>1225</v>
      </c>
    </row>
    <row r="426" spans="1:7" ht="15" customHeight="1" x14ac:dyDescent="0.25">
      <c r="A426" s="8"/>
      <c r="B426" s="9" t="s">
        <v>785</v>
      </c>
      <c r="C426" s="8" t="s">
        <v>786</v>
      </c>
      <c r="D426" s="10"/>
      <c r="E426" s="15"/>
      <c r="F426" s="15"/>
      <c r="G426" s="15"/>
    </row>
    <row r="427" spans="1:7" ht="15" customHeight="1" x14ac:dyDescent="0.25">
      <c r="A427" s="8">
        <v>190</v>
      </c>
      <c r="B427" s="9" t="s">
        <v>787</v>
      </c>
      <c r="C427" s="8" t="s">
        <v>788</v>
      </c>
      <c r="D427" s="10" t="s">
        <v>706</v>
      </c>
      <c r="E427" s="11">
        <v>1</v>
      </c>
      <c r="F427" s="12">
        <v>100.95</v>
      </c>
      <c r="G427" s="11">
        <f>F427*E427</f>
        <v>100.95</v>
      </c>
    </row>
    <row r="428" spans="1:7" ht="15" customHeight="1" x14ac:dyDescent="0.25">
      <c r="A428" s="8"/>
      <c r="B428" s="9" t="s">
        <v>789</v>
      </c>
      <c r="C428" s="8" t="s">
        <v>790</v>
      </c>
      <c r="D428" s="10"/>
      <c r="E428" s="15"/>
      <c r="F428" s="15"/>
      <c r="G428" s="15"/>
    </row>
    <row r="429" spans="1:7" ht="15" customHeight="1" x14ac:dyDescent="0.25">
      <c r="A429" s="8">
        <v>191</v>
      </c>
      <c r="B429" s="9" t="s">
        <v>791</v>
      </c>
      <c r="C429" s="8" t="s">
        <v>792</v>
      </c>
      <c r="D429" s="10" t="s">
        <v>706</v>
      </c>
      <c r="E429" s="11">
        <v>3</v>
      </c>
      <c r="F429" s="12">
        <v>82.54</v>
      </c>
      <c r="G429" s="11">
        <f>F429*E429</f>
        <v>247.62</v>
      </c>
    </row>
    <row r="430" spans="1:7" ht="15" customHeight="1" x14ac:dyDescent="0.25">
      <c r="A430" s="8">
        <v>192</v>
      </c>
      <c r="B430" s="9" t="s">
        <v>793</v>
      </c>
      <c r="C430" s="8" t="s">
        <v>794</v>
      </c>
      <c r="D430" s="10" t="s">
        <v>412</v>
      </c>
      <c r="E430" s="11">
        <v>4</v>
      </c>
      <c r="F430" s="12">
        <v>289.8</v>
      </c>
      <c r="G430" s="11">
        <f>F430*E430</f>
        <v>1159.2</v>
      </c>
    </row>
    <row r="431" spans="1:7" ht="15" customHeight="1" x14ac:dyDescent="0.25">
      <c r="A431" s="8">
        <v>193</v>
      </c>
      <c r="B431" s="9" t="s">
        <v>795</v>
      </c>
      <c r="C431" s="8" t="s">
        <v>796</v>
      </c>
      <c r="D431" s="10" t="s">
        <v>291</v>
      </c>
      <c r="E431" s="11">
        <v>100</v>
      </c>
      <c r="F431" s="12">
        <v>20.16</v>
      </c>
      <c r="G431" s="11">
        <f>F431*E431</f>
        <v>2016</v>
      </c>
    </row>
    <row r="432" spans="1:7" s="1" customFormat="1" x14ac:dyDescent="0.25">
      <c r="C432" s="22" t="s">
        <v>797</v>
      </c>
      <c r="D432" s="22"/>
      <c r="E432" s="22"/>
      <c r="F432" s="22"/>
      <c r="G432" s="14">
        <f>SUM(G423:G431)</f>
        <v>6245.25</v>
      </c>
    </row>
    <row r="433" spans="1:7" s="2" customFormat="1" ht="15" customHeight="1" x14ac:dyDescent="0.25">
      <c r="B433" s="7" t="s">
        <v>798</v>
      </c>
      <c r="C433" s="7" t="s">
        <v>799</v>
      </c>
      <c r="D433" s="6"/>
      <c r="E433" s="6"/>
      <c r="F433" s="6"/>
      <c r="G433" s="6"/>
    </row>
    <row r="434" spans="1:7" ht="15" customHeight="1" x14ac:dyDescent="0.25">
      <c r="A434" s="8"/>
      <c r="B434" s="9" t="s">
        <v>800</v>
      </c>
      <c r="C434" s="8" t="s">
        <v>801</v>
      </c>
      <c r="D434" s="10"/>
      <c r="E434" s="15"/>
      <c r="F434" s="15"/>
      <c r="G434" s="15"/>
    </row>
    <row r="435" spans="1:7" ht="15" customHeight="1" x14ac:dyDescent="0.25">
      <c r="A435" s="8">
        <v>194</v>
      </c>
      <c r="B435" s="9" t="s">
        <v>802</v>
      </c>
      <c r="C435" s="8" t="s">
        <v>803</v>
      </c>
      <c r="D435" s="10" t="s">
        <v>118</v>
      </c>
      <c r="E435" s="11">
        <v>938.67</v>
      </c>
      <c r="F435" s="12">
        <v>4.79</v>
      </c>
      <c r="G435" s="11">
        <f>F435*E435</f>
        <v>4496.2293</v>
      </c>
    </row>
    <row r="436" spans="1:7" ht="15" customHeight="1" x14ac:dyDescent="0.25">
      <c r="A436" s="8"/>
      <c r="B436" s="9" t="s">
        <v>804</v>
      </c>
      <c r="C436" s="8" t="s">
        <v>805</v>
      </c>
      <c r="D436" s="10"/>
      <c r="E436" s="15"/>
      <c r="F436" s="15"/>
      <c r="G436" s="15"/>
    </row>
    <row r="437" spans="1:7" ht="15" customHeight="1" x14ac:dyDescent="0.25">
      <c r="A437" s="8">
        <v>195</v>
      </c>
      <c r="B437" s="9" t="s">
        <v>806</v>
      </c>
      <c r="C437" s="8" t="s">
        <v>807</v>
      </c>
      <c r="D437" s="10" t="s">
        <v>118</v>
      </c>
      <c r="E437" s="11">
        <v>439.86</v>
      </c>
      <c r="F437" s="12">
        <v>1.78</v>
      </c>
      <c r="G437" s="11">
        <f>F437*E437</f>
        <v>782.95080000000007</v>
      </c>
    </row>
    <row r="438" spans="1:7" ht="15" customHeight="1" x14ac:dyDescent="0.25">
      <c r="A438" s="8"/>
      <c r="B438" s="9" t="s">
        <v>808</v>
      </c>
      <c r="C438" s="8" t="s">
        <v>809</v>
      </c>
      <c r="D438" s="10"/>
      <c r="E438" s="15"/>
      <c r="F438" s="15"/>
      <c r="G438" s="15"/>
    </row>
    <row r="439" spans="1:7" ht="15" customHeight="1" x14ac:dyDescent="0.25">
      <c r="A439" s="8">
        <v>196</v>
      </c>
      <c r="B439" s="9" t="s">
        <v>810</v>
      </c>
      <c r="C439" s="8" t="s">
        <v>811</v>
      </c>
      <c r="D439" s="10" t="s">
        <v>118</v>
      </c>
      <c r="E439" s="11">
        <v>87.97</v>
      </c>
      <c r="F439" s="12">
        <v>6.93</v>
      </c>
      <c r="G439" s="11">
        <f>F439*E439</f>
        <v>609.63209999999992</v>
      </c>
    </row>
    <row r="440" spans="1:7" ht="15" customHeight="1" x14ac:dyDescent="0.25">
      <c r="A440" s="8"/>
      <c r="B440" s="9" t="s">
        <v>812</v>
      </c>
      <c r="C440" s="8" t="s">
        <v>813</v>
      </c>
      <c r="D440" s="10"/>
      <c r="E440" s="15"/>
      <c r="F440" s="15"/>
      <c r="G440" s="15"/>
    </row>
    <row r="441" spans="1:7" ht="15" customHeight="1" x14ac:dyDescent="0.25">
      <c r="A441" s="8">
        <v>197</v>
      </c>
      <c r="B441" s="9" t="s">
        <v>814</v>
      </c>
      <c r="C441" s="8" t="s">
        <v>815</v>
      </c>
      <c r="D441" s="10" t="s">
        <v>118</v>
      </c>
      <c r="E441" s="11">
        <v>110.8</v>
      </c>
      <c r="F441" s="12">
        <v>57.66</v>
      </c>
      <c r="G441" s="11">
        <f>F441*E441</f>
        <v>6388.7279999999992</v>
      </c>
    </row>
    <row r="442" spans="1:7" ht="15" customHeight="1" x14ac:dyDescent="0.25">
      <c r="A442" s="8"/>
      <c r="B442" s="9" t="s">
        <v>816</v>
      </c>
      <c r="C442" s="8" t="s">
        <v>817</v>
      </c>
      <c r="D442" s="10"/>
      <c r="E442" s="15"/>
      <c r="F442" s="15"/>
      <c r="G442" s="15"/>
    </row>
    <row r="443" spans="1:7" ht="15" customHeight="1" x14ac:dyDescent="0.25">
      <c r="A443" s="8">
        <v>198</v>
      </c>
      <c r="B443" s="9" t="s">
        <v>818</v>
      </c>
      <c r="C443" s="8" t="s">
        <v>819</v>
      </c>
      <c r="D443" s="10" t="s">
        <v>115</v>
      </c>
      <c r="E443" s="11">
        <v>262.45999999999998</v>
      </c>
      <c r="F443" s="12">
        <v>24.76</v>
      </c>
      <c r="G443" s="11">
        <f>F443*E443</f>
        <v>6498.5096000000003</v>
      </c>
    </row>
    <row r="444" spans="1:7" ht="15" customHeight="1" x14ac:dyDescent="0.25">
      <c r="A444" s="8"/>
      <c r="B444" s="9" t="s">
        <v>820</v>
      </c>
      <c r="C444" s="8" t="s">
        <v>821</v>
      </c>
      <c r="D444" s="10"/>
      <c r="E444" s="15"/>
      <c r="F444" s="15"/>
      <c r="G444" s="15"/>
    </row>
    <row r="445" spans="1:7" ht="15" customHeight="1" x14ac:dyDescent="0.25">
      <c r="A445" s="8">
        <v>199</v>
      </c>
      <c r="B445" s="9" t="s">
        <v>822</v>
      </c>
      <c r="C445" s="8" t="s">
        <v>823</v>
      </c>
      <c r="D445" s="10" t="s">
        <v>115</v>
      </c>
      <c r="E445" s="11">
        <v>66.709999999999994</v>
      </c>
      <c r="F445" s="12">
        <v>77.77</v>
      </c>
      <c r="G445" s="11">
        <f>F445*E445</f>
        <v>5188.0366999999997</v>
      </c>
    </row>
    <row r="446" spans="1:7" ht="15" customHeight="1" x14ac:dyDescent="0.25">
      <c r="A446" s="8"/>
      <c r="B446" s="9" t="s">
        <v>824</v>
      </c>
      <c r="C446" s="8" t="s">
        <v>825</v>
      </c>
      <c r="D446" s="10"/>
      <c r="E446" s="15"/>
      <c r="F446" s="15"/>
      <c r="G446" s="15"/>
    </row>
    <row r="447" spans="1:7" ht="15" customHeight="1" x14ac:dyDescent="0.25">
      <c r="A447" s="8">
        <v>200</v>
      </c>
      <c r="B447" s="9" t="s">
        <v>826</v>
      </c>
      <c r="C447" s="8" t="s">
        <v>827</v>
      </c>
      <c r="D447" s="10" t="s">
        <v>118</v>
      </c>
      <c r="E447" s="11">
        <v>131.05000000000001</v>
      </c>
      <c r="F447" s="12">
        <v>86.02</v>
      </c>
      <c r="G447" s="11">
        <f t="shared" ref="G447:G455" si="4">F447*E447</f>
        <v>11272.921</v>
      </c>
    </row>
    <row r="448" spans="1:7" ht="15" customHeight="1" x14ac:dyDescent="0.25">
      <c r="A448" s="8">
        <v>201</v>
      </c>
      <c r="B448" s="9" t="s">
        <v>828</v>
      </c>
      <c r="C448" s="8" t="s">
        <v>829</v>
      </c>
      <c r="D448" s="10" t="s">
        <v>118</v>
      </c>
      <c r="E448" s="11">
        <v>783.01</v>
      </c>
      <c r="F448" s="12">
        <v>30.96</v>
      </c>
      <c r="G448" s="11">
        <f t="shared" si="4"/>
        <v>24241.989600000001</v>
      </c>
    </row>
    <row r="449" spans="1:7" ht="15" customHeight="1" x14ac:dyDescent="0.25">
      <c r="A449" s="8">
        <v>202</v>
      </c>
      <c r="B449" s="9" t="s">
        <v>830</v>
      </c>
      <c r="C449" s="8" t="s">
        <v>831</v>
      </c>
      <c r="D449" s="10" t="s">
        <v>115</v>
      </c>
      <c r="E449" s="11">
        <v>100.2</v>
      </c>
      <c r="F449" s="12">
        <v>26.74</v>
      </c>
      <c r="G449" s="11">
        <f t="shared" si="4"/>
        <v>2679.348</v>
      </c>
    </row>
    <row r="450" spans="1:7" ht="15" customHeight="1" x14ac:dyDescent="0.25">
      <c r="A450" s="8">
        <v>203</v>
      </c>
      <c r="B450" s="9" t="s">
        <v>832</v>
      </c>
      <c r="C450" s="8" t="s">
        <v>833</v>
      </c>
      <c r="D450" s="10" t="s">
        <v>412</v>
      </c>
      <c r="E450" s="11">
        <v>27</v>
      </c>
      <c r="F450" s="12">
        <v>76.900000000000006</v>
      </c>
      <c r="G450" s="11">
        <f t="shared" si="4"/>
        <v>2076.3000000000002</v>
      </c>
    </row>
    <row r="451" spans="1:7" ht="15" customHeight="1" x14ac:dyDescent="0.25">
      <c r="A451" s="8">
        <v>204</v>
      </c>
      <c r="B451" s="9" t="s">
        <v>834</v>
      </c>
      <c r="C451" s="8" t="s">
        <v>835</v>
      </c>
      <c r="D451" s="10" t="s">
        <v>115</v>
      </c>
      <c r="E451" s="11">
        <v>51.19</v>
      </c>
      <c r="F451" s="12">
        <v>57.77</v>
      </c>
      <c r="G451" s="11">
        <f t="shared" si="4"/>
        <v>2957.2463000000002</v>
      </c>
    </row>
    <row r="452" spans="1:7" ht="15" customHeight="1" x14ac:dyDescent="0.25">
      <c r="A452" s="8">
        <v>205</v>
      </c>
      <c r="B452" s="9" t="s">
        <v>836</v>
      </c>
      <c r="C452" s="8" t="s">
        <v>837</v>
      </c>
      <c r="D452" s="10" t="s">
        <v>115</v>
      </c>
      <c r="E452" s="11">
        <v>51.19</v>
      </c>
      <c r="F452" s="12">
        <v>4.5</v>
      </c>
      <c r="G452" s="11">
        <f t="shared" si="4"/>
        <v>230.35499999999999</v>
      </c>
    </row>
    <row r="453" spans="1:7" ht="15" customHeight="1" x14ac:dyDescent="0.25">
      <c r="A453" s="8">
        <v>206</v>
      </c>
      <c r="B453" s="9" t="s">
        <v>838</v>
      </c>
      <c r="C453" s="8" t="s">
        <v>839</v>
      </c>
      <c r="D453" s="10" t="s">
        <v>115</v>
      </c>
      <c r="E453" s="11">
        <v>105.88</v>
      </c>
      <c r="F453" s="12">
        <v>105.8</v>
      </c>
      <c r="G453" s="11">
        <f t="shared" si="4"/>
        <v>11202.103999999999</v>
      </c>
    </row>
    <row r="454" spans="1:7" ht="15" customHeight="1" x14ac:dyDescent="0.25">
      <c r="A454" s="8">
        <v>207</v>
      </c>
      <c r="B454" s="9" t="s">
        <v>840</v>
      </c>
      <c r="C454" s="8" t="s">
        <v>841</v>
      </c>
      <c r="D454" s="10" t="s">
        <v>115</v>
      </c>
      <c r="E454" s="11">
        <v>28.33</v>
      </c>
      <c r="F454" s="12">
        <v>60</v>
      </c>
      <c r="G454" s="11">
        <f t="shared" si="4"/>
        <v>1699.8</v>
      </c>
    </row>
    <row r="455" spans="1:7" ht="15" customHeight="1" x14ac:dyDescent="0.25">
      <c r="A455" s="8">
        <v>208</v>
      </c>
      <c r="B455" s="9" t="s">
        <v>842</v>
      </c>
      <c r="C455" s="8" t="s">
        <v>843</v>
      </c>
      <c r="D455" s="10" t="s">
        <v>80</v>
      </c>
      <c r="E455" s="11">
        <v>1</v>
      </c>
      <c r="F455" s="12">
        <v>740</v>
      </c>
      <c r="G455" s="11">
        <f t="shared" si="4"/>
        <v>740</v>
      </c>
    </row>
    <row r="456" spans="1:7" s="1" customFormat="1" x14ac:dyDescent="0.25">
      <c r="C456" s="22" t="s">
        <v>844</v>
      </c>
      <c r="D456" s="22"/>
      <c r="E456" s="22"/>
      <c r="F456" s="22"/>
      <c r="G456" s="14">
        <f>SUM(G434:G455)</f>
        <v>81064.150399999999</v>
      </c>
    </row>
    <row r="457" spans="1:7" s="1" customFormat="1" x14ac:dyDescent="0.25">
      <c r="C457" s="22" t="s">
        <v>845</v>
      </c>
      <c r="D457" s="22"/>
      <c r="E457" s="22"/>
      <c r="F457" s="22"/>
      <c r="G457" s="14">
        <f>G401+G408+G412+G421+G432+G456</f>
        <v>107247.78909999999</v>
      </c>
    </row>
    <row r="458" spans="1:7" s="2" customFormat="1" ht="15" customHeight="1" x14ac:dyDescent="0.25">
      <c r="B458" s="7" t="s">
        <v>846</v>
      </c>
      <c r="C458" s="7" t="s">
        <v>847</v>
      </c>
      <c r="D458" s="6"/>
      <c r="E458" s="6"/>
      <c r="F458" s="6"/>
      <c r="G458" s="6"/>
    </row>
    <row r="459" spans="1:7" s="2" customFormat="1" ht="15" customHeight="1" x14ac:dyDescent="0.25">
      <c r="B459" s="7" t="s">
        <v>848</v>
      </c>
      <c r="C459" s="7" t="s">
        <v>849</v>
      </c>
      <c r="D459" s="6"/>
      <c r="E459" s="6"/>
      <c r="F459" s="6"/>
      <c r="G459" s="6"/>
    </row>
    <row r="460" spans="1:7" ht="15" customHeight="1" x14ac:dyDescent="0.25">
      <c r="A460" s="8"/>
      <c r="B460" s="9" t="s">
        <v>850</v>
      </c>
      <c r="C460" s="8" t="s">
        <v>851</v>
      </c>
      <c r="D460" s="10"/>
      <c r="E460" s="15"/>
      <c r="F460" s="15"/>
      <c r="G460" s="15"/>
    </row>
    <row r="461" spans="1:7" ht="15" customHeight="1" x14ac:dyDescent="0.25">
      <c r="A461" s="8">
        <v>209</v>
      </c>
      <c r="B461" s="9" t="s">
        <v>852</v>
      </c>
      <c r="C461" s="8" t="s">
        <v>853</v>
      </c>
      <c r="D461" s="10" t="s">
        <v>93</v>
      </c>
      <c r="E461" s="11">
        <v>272.25</v>
      </c>
      <c r="F461" s="12">
        <v>21.24</v>
      </c>
      <c r="G461" s="11">
        <f>F461*E461</f>
        <v>5782.5899999999992</v>
      </c>
    </row>
    <row r="462" spans="1:7" ht="15" customHeight="1" x14ac:dyDescent="0.25">
      <c r="A462" s="8">
        <v>210</v>
      </c>
      <c r="B462" s="9" t="s">
        <v>854</v>
      </c>
      <c r="C462" s="8" t="s">
        <v>849</v>
      </c>
      <c r="D462" s="10" t="s">
        <v>118</v>
      </c>
      <c r="E462" s="11">
        <v>1170.58</v>
      </c>
      <c r="F462" s="12">
        <v>3.6</v>
      </c>
      <c r="G462" s="11">
        <f>F462*E462</f>
        <v>4214.0879999999997</v>
      </c>
    </row>
    <row r="463" spans="1:7" ht="15" customHeight="1" x14ac:dyDescent="0.25">
      <c r="A463" s="8">
        <v>211</v>
      </c>
      <c r="B463" s="9" t="s">
        <v>855</v>
      </c>
      <c r="C463" s="8" t="s">
        <v>856</v>
      </c>
      <c r="D463" s="10" t="s">
        <v>118</v>
      </c>
      <c r="E463" s="11">
        <v>135.29</v>
      </c>
      <c r="F463" s="12">
        <v>18.34</v>
      </c>
      <c r="G463" s="11">
        <f>F463*E463</f>
        <v>2481.2185999999997</v>
      </c>
    </row>
    <row r="464" spans="1:7" ht="15" customHeight="1" x14ac:dyDescent="0.25">
      <c r="A464" s="8">
        <v>212</v>
      </c>
      <c r="B464" s="9" t="s">
        <v>857</v>
      </c>
      <c r="C464" s="8" t="s">
        <v>858</v>
      </c>
      <c r="D464" s="10" t="s">
        <v>118</v>
      </c>
      <c r="E464" s="11">
        <v>97.85</v>
      </c>
      <c r="F464" s="12">
        <v>28.2</v>
      </c>
      <c r="G464" s="11">
        <f>F464*E464</f>
        <v>2759.37</v>
      </c>
    </row>
    <row r="465" spans="1:7" s="1" customFormat="1" x14ac:dyDescent="0.25">
      <c r="C465" s="22" t="s">
        <v>859</v>
      </c>
      <c r="D465" s="22"/>
      <c r="E465" s="22"/>
      <c r="F465" s="22"/>
      <c r="G465" s="14">
        <f>SUM(G460:G464)</f>
        <v>15237.266599999999</v>
      </c>
    </row>
    <row r="466" spans="1:7" s="2" customFormat="1" ht="15" customHeight="1" x14ac:dyDescent="0.25">
      <c r="B466" s="7" t="s">
        <v>860</v>
      </c>
      <c r="C466" s="7" t="s">
        <v>861</v>
      </c>
      <c r="D466" s="6"/>
      <c r="E466" s="6"/>
      <c r="F466" s="6"/>
      <c r="G466" s="6"/>
    </row>
    <row r="467" spans="1:7" ht="15" customHeight="1" x14ac:dyDescent="0.25">
      <c r="A467" s="8"/>
      <c r="B467" s="9" t="s">
        <v>862</v>
      </c>
      <c r="C467" s="8" t="s">
        <v>863</v>
      </c>
      <c r="D467" s="10"/>
      <c r="E467" s="15"/>
      <c r="F467" s="15"/>
      <c r="G467" s="15"/>
    </row>
    <row r="468" spans="1:7" ht="15" customHeight="1" x14ac:dyDescent="0.25">
      <c r="A468" s="8">
        <v>213</v>
      </c>
      <c r="B468" s="9" t="s">
        <v>864</v>
      </c>
      <c r="C468" s="8" t="s">
        <v>865</v>
      </c>
      <c r="D468" s="10" t="s">
        <v>118</v>
      </c>
      <c r="E468" s="11">
        <v>439.81</v>
      </c>
      <c r="F468" s="12">
        <v>19.57</v>
      </c>
      <c r="G468" s="11">
        <f>F468*E468</f>
        <v>8607.0817000000006</v>
      </c>
    </row>
    <row r="469" spans="1:7" s="1" customFormat="1" x14ac:dyDescent="0.25">
      <c r="C469" s="22" t="s">
        <v>866</v>
      </c>
      <c r="D469" s="22"/>
      <c r="E469" s="22"/>
      <c r="F469" s="22"/>
      <c r="G469" s="14">
        <f>SUM(G467:G468)</f>
        <v>8607.0817000000006</v>
      </c>
    </row>
    <row r="470" spans="1:7" s="1" customFormat="1" x14ac:dyDescent="0.25">
      <c r="C470" s="22" t="s">
        <v>867</v>
      </c>
      <c r="D470" s="22"/>
      <c r="E470" s="22"/>
      <c r="F470" s="22"/>
      <c r="G470" s="14">
        <f>G465+G469</f>
        <v>23844.348299999998</v>
      </c>
    </row>
    <row r="471" spans="1:7" s="2" customFormat="1" ht="15" customHeight="1" x14ac:dyDescent="0.25">
      <c r="B471" s="7" t="s">
        <v>868</v>
      </c>
      <c r="C471" s="7" t="s">
        <v>869</v>
      </c>
      <c r="D471" s="6"/>
      <c r="E471" s="6"/>
      <c r="F471" s="6"/>
      <c r="G471" s="6"/>
    </row>
    <row r="472" spans="1:7" s="2" customFormat="1" ht="15" customHeight="1" x14ac:dyDescent="0.25">
      <c r="B472" s="7" t="s">
        <v>870</v>
      </c>
      <c r="C472" s="7" t="s">
        <v>871</v>
      </c>
      <c r="D472" s="6"/>
      <c r="E472" s="6"/>
      <c r="F472" s="6"/>
      <c r="G472" s="6"/>
    </row>
    <row r="473" spans="1:7" ht="15" customHeight="1" x14ac:dyDescent="0.25">
      <c r="A473" s="8">
        <v>214</v>
      </c>
      <c r="B473" s="9" t="s">
        <v>872</v>
      </c>
      <c r="C473" s="8" t="s">
        <v>873</v>
      </c>
      <c r="D473" s="10" t="s">
        <v>874</v>
      </c>
      <c r="E473" s="11">
        <v>178415.1</v>
      </c>
      <c r="F473" s="12">
        <v>0.16</v>
      </c>
      <c r="G473" s="11">
        <f>F473*E473</f>
        <v>28546.416000000001</v>
      </c>
    </row>
    <row r="474" spans="1:7" s="1" customFormat="1" x14ac:dyDescent="0.25">
      <c r="C474" s="22" t="s">
        <v>875</v>
      </c>
      <c r="D474" s="22"/>
      <c r="E474" s="22"/>
      <c r="F474" s="22"/>
      <c r="G474" s="14">
        <f>SUM(G473:G473)</f>
        <v>28546.416000000001</v>
      </c>
    </row>
    <row r="475" spans="1:7" s="2" customFormat="1" ht="15" customHeight="1" x14ac:dyDescent="0.25">
      <c r="B475" s="7" t="s">
        <v>876</v>
      </c>
      <c r="C475" s="7" t="s">
        <v>877</v>
      </c>
      <c r="D475" s="6"/>
      <c r="E475" s="6"/>
      <c r="F475" s="6"/>
      <c r="G475" s="6"/>
    </row>
    <row r="476" spans="1:7" ht="15" customHeight="1" x14ac:dyDescent="0.25">
      <c r="A476" s="8">
        <v>215</v>
      </c>
      <c r="B476" s="9" t="s">
        <v>878</v>
      </c>
      <c r="C476" s="8" t="s">
        <v>879</v>
      </c>
      <c r="D476" s="10" t="s">
        <v>874</v>
      </c>
      <c r="E476" s="11">
        <v>190999.4</v>
      </c>
      <c r="F476" s="12">
        <v>0.16</v>
      </c>
      <c r="G476" s="11">
        <f>F476*E476</f>
        <v>30559.903999999999</v>
      </c>
    </row>
    <row r="477" spans="1:7" s="1" customFormat="1" x14ac:dyDescent="0.25">
      <c r="C477" s="22" t="s">
        <v>880</v>
      </c>
      <c r="D477" s="22"/>
      <c r="E477" s="22"/>
      <c r="F477" s="22"/>
      <c r="G477" s="14">
        <f>SUM(G476:G476)</f>
        <v>30559.903999999999</v>
      </c>
    </row>
    <row r="478" spans="1:7" s="2" customFormat="1" ht="15" customHeight="1" x14ac:dyDescent="0.25">
      <c r="B478" s="7" t="s">
        <v>881</v>
      </c>
      <c r="C478" s="7" t="s">
        <v>882</v>
      </c>
      <c r="D478" s="6"/>
      <c r="E478" s="6"/>
      <c r="F478" s="6"/>
      <c r="G478" s="6"/>
    </row>
    <row r="479" spans="1:7" ht="15" customHeight="1" x14ac:dyDescent="0.25">
      <c r="A479" s="8"/>
      <c r="B479" s="9" t="s">
        <v>883</v>
      </c>
      <c r="C479" s="8" t="s">
        <v>884</v>
      </c>
      <c r="D479" s="10"/>
      <c r="E479" s="15"/>
      <c r="F479" s="15"/>
      <c r="G479" s="15"/>
    </row>
    <row r="480" spans="1:7" ht="15" customHeight="1" x14ac:dyDescent="0.25">
      <c r="A480" s="8">
        <v>216</v>
      </c>
      <c r="B480" s="9" t="s">
        <v>885</v>
      </c>
      <c r="C480" s="8" t="s">
        <v>886</v>
      </c>
      <c r="D480" s="10" t="s">
        <v>874</v>
      </c>
      <c r="E480" s="11">
        <v>246901.98</v>
      </c>
      <c r="F480" s="12">
        <v>0.1</v>
      </c>
      <c r="G480" s="11">
        <f>F480*E480</f>
        <v>24690.198000000004</v>
      </c>
    </row>
    <row r="481" spans="1:7" s="1" customFormat="1" x14ac:dyDescent="0.25">
      <c r="C481" s="22" t="s">
        <v>887</v>
      </c>
      <c r="D481" s="22"/>
      <c r="E481" s="22"/>
      <c r="F481" s="22"/>
      <c r="G481" s="14">
        <f>SUM(G479:G480)</f>
        <v>24690.198000000004</v>
      </c>
    </row>
    <row r="482" spans="1:7" s="2" customFormat="1" ht="15" customHeight="1" x14ac:dyDescent="0.25">
      <c r="B482" s="7" t="s">
        <v>888</v>
      </c>
      <c r="C482" s="7" t="s">
        <v>889</v>
      </c>
      <c r="D482" s="6"/>
      <c r="E482" s="6"/>
      <c r="F482" s="6"/>
      <c r="G482" s="6"/>
    </row>
    <row r="483" spans="1:7" ht="15" customHeight="1" x14ac:dyDescent="0.25">
      <c r="A483" s="8">
        <v>217</v>
      </c>
      <c r="B483" s="9" t="s">
        <v>890</v>
      </c>
      <c r="C483" s="8" t="s">
        <v>891</v>
      </c>
      <c r="D483" s="10" t="s">
        <v>80</v>
      </c>
      <c r="E483" s="11">
        <v>1</v>
      </c>
      <c r="F483" s="12">
        <v>550</v>
      </c>
      <c r="G483" s="11">
        <f>F483*E483</f>
        <v>550</v>
      </c>
    </row>
    <row r="484" spans="1:7" s="1" customFormat="1" x14ac:dyDescent="0.25">
      <c r="C484" s="22" t="s">
        <v>892</v>
      </c>
      <c r="D484" s="22"/>
      <c r="E484" s="22"/>
      <c r="F484" s="22"/>
      <c r="G484" s="14">
        <f>SUM(G483:G483)</f>
        <v>550</v>
      </c>
    </row>
    <row r="485" spans="1:7" s="2" customFormat="1" ht="15" customHeight="1" x14ac:dyDescent="0.25">
      <c r="B485" s="7" t="s">
        <v>893</v>
      </c>
      <c r="C485" s="7" t="s">
        <v>894</v>
      </c>
      <c r="D485" s="6"/>
      <c r="E485" s="6"/>
      <c r="F485" s="6"/>
      <c r="G485" s="6"/>
    </row>
    <row r="486" spans="1:7" ht="15" customHeight="1" x14ac:dyDescent="0.25">
      <c r="A486" s="8">
        <v>218</v>
      </c>
      <c r="B486" s="9" t="s">
        <v>895</v>
      </c>
      <c r="C486" s="8" t="s">
        <v>896</v>
      </c>
      <c r="D486" s="10" t="s">
        <v>80</v>
      </c>
      <c r="E486" s="11">
        <v>1</v>
      </c>
      <c r="F486" s="12">
        <v>620</v>
      </c>
      <c r="G486" s="11">
        <f>F486*E486</f>
        <v>620</v>
      </c>
    </row>
    <row r="487" spans="1:7" s="1" customFormat="1" x14ac:dyDescent="0.25">
      <c r="C487" s="22" t="s">
        <v>897</v>
      </c>
      <c r="D487" s="22"/>
      <c r="E487" s="22"/>
      <c r="F487" s="22"/>
      <c r="G487" s="14">
        <f>SUM(G486:G486)</f>
        <v>620</v>
      </c>
    </row>
    <row r="488" spans="1:7" s="2" customFormat="1" ht="15" customHeight="1" x14ac:dyDescent="0.25">
      <c r="B488" s="7" t="s">
        <v>898</v>
      </c>
      <c r="C488" s="7" t="s">
        <v>899</v>
      </c>
      <c r="D488" s="6"/>
      <c r="E488" s="6"/>
      <c r="F488" s="6"/>
      <c r="G488" s="6"/>
    </row>
    <row r="489" spans="1:7" ht="15" customHeight="1" x14ac:dyDescent="0.25">
      <c r="A489" s="8">
        <v>219</v>
      </c>
      <c r="B489" s="9" t="s">
        <v>900</v>
      </c>
      <c r="C489" s="8" t="s">
        <v>901</v>
      </c>
      <c r="D489" s="10" t="s">
        <v>80</v>
      </c>
      <c r="E489" s="11">
        <v>1</v>
      </c>
      <c r="F489" s="12">
        <v>480</v>
      </c>
      <c r="G489" s="11">
        <f>F489*E489</f>
        <v>480</v>
      </c>
    </row>
    <row r="490" spans="1:7" s="1" customFormat="1" x14ac:dyDescent="0.25">
      <c r="C490" s="22" t="s">
        <v>902</v>
      </c>
      <c r="D490" s="22"/>
      <c r="E490" s="22"/>
      <c r="F490" s="22"/>
      <c r="G490" s="14">
        <f>SUM(G489:G489)</f>
        <v>480</v>
      </c>
    </row>
    <row r="491" spans="1:7" s="1" customFormat="1" x14ac:dyDescent="0.25">
      <c r="C491" s="22" t="s">
        <v>903</v>
      </c>
      <c r="D491" s="22"/>
      <c r="E491" s="22"/>
      <c r="F491" s="22"/>
      <c r="G491" s="14">
        <f>G474+G477+G481+G484+G487+G490</f>
        <v>85446.518000000011</v>
      </c>
    </row>
    <row r="492" spans="1:7" s="2" customFormat="1" ht="15" customHeight="1" x14ac:dyDescent="0.25">
      <c r="B492" s="7" t="s">
        <v>904</v>
      </c>
      <c r="C492" s="7" t="s">
        <v>905</v>
      </c>
      <c r="D492" s="6"/>
      <c r="E492" s="6"/>
      <c r="F492" s="6"/>
      <c r="G492" s="6"/>
    </row>
    <row r="493" spans="1:7" s="2" customFormat="1" ht="15" customHeight="1" x14ac:dyDescent="0.25">
      <c r="B493" s="7" t="s">
        <v>906</v>
      </c>
      <c r="C493" s="7" t="s">
        <v>907</v>
      </c>
      <c r="D493" s="6"/>
      <c r="E493" s="6"/>
      <c r="F493" s="6"/>
      <c r="G493" s="6"/>
    </row>
    <row r="494" spans="1:7" ht="15" customHeight="1" x14ac:dyDescent="0.25">
      <c r="A494" s="8">
        <v>220</v>
      </c>
      <c r="B494" s="9" t="s">
        <v>908</v>
      </c>
      <c r="C494" s="8" t="s">
        <v>909</v>
      </c>
      <c r="D494" s="10" t="s">
        <v>93</v>
      </c>
      <c r="E494" s="11">
        <v>5</v>
      </c>
      <c r="F494" s="12">
        <v>488.2</v>
      </c>
      <c r="G494" s="11">
        <f>F494*E494</f>
        <v>2441</v>
      </c>
    </row>
    <row r="495" spans="1:7" ht="15" customHeight="1" x14ac:dyDescent="0.25">
      <c r="A495" s="8">
        <v>221</v>
      </c>
      <c r="B495" s="9" t="s">
        <v>910</v>
      </c>
      <c r="C495" s="8" t="s">
        <v>911</v>
      </c>
      <c r="D495" s="10" t="s">
        <v>93</v>
      </c>
      <c r="E495" s="11">
        <v>14.15</v>
      </c>
      <c r="F495" s="12">
        <v>387.8</v>
      </c>
      <c r="G495" s="11">
        <f>F495*E495</f>
        <v>5487.37</v>
      </c>
    </row>
    <row r="496" spans="1:7" s="1" customFormat="1" x14ac:dyDescent="0.25">
      <c r="C496" s="22" t="s">
        <v>912</v>
      </c>
      <c r="D496" s="22"/>
      <c r="E496" s="22"/>
      <c r="F496" s="22"/>
      <c r="G496" s="14">
        <f>SUM(G494:G495)</f>
        <v>7928.37</v>
      </c>
    </row>
    <row r="497" spans="1:7" s="2" customFormat="1" ht="15" customHeight="1" x14ac:dyDescent="0.25">
      <c r="B497" s="7" t="s">
        <v>913</v>
      </c>
      <c r="C497" s="7" t="s">
        <v>914</v>
      </c>
      <c r="D497" s="6"/>
      <c r="E497" s="6"/>
      <c r="F497" s="6"/>
      <c r="G497" s="6"/>
    </row>
    <row r="498" spans="1:7" ht="15" customHeight="1" x14ac:dyDescent="0.25">
      <c r="A498" s="8">
        <v>222</v>
      </c>
      <c r="B498" s="9" t="s">
        <v>915</v>
      </c>
      <c r="C498" s="8" t="s">
        <v>916</v>
      </c>
      <c r="D498" s="10" t="s">
        <v>93</v>
      </c>
      <c r="E498" s="11">
        <v>5</v>
      </c>
      <c r="F498" s="12">
        <v>484.32</v>
      </c>
      <c r="G498" s="11">
        <f>F498*E498</f>
        <v>2421.6</v>
      </c>
    </row>
    <row r="499" spans="1:7" s="1" customFormat="1" x14ac:dyDescent="0.25">
      <c r="C499" s="22" t="s">
        <v>917</v>
      </c>
      <c r="D499" s="22"/>
      <c r="E499" s="22"/>
      <c r="F499" s="22"/>
      <c r="G499" s="14">
        <f>SUM(G498:G498)</f>
        <v>2421.6</v>
      </c>
    </row>
    <row r="500" spans="1:7" s="2" customFormat="1" ht="15" customHeight="1" x14ac:dyDescent="0.25">
      <c r="B500" s="7" t="s">
        <v>918</v>
      </c>
      <c r="C500" s="7" t="s">
        <v>919</v>
      </c>
      <c r="D500" s="6"/>
      <c r="E500" s="6"/>
      <c r="F500" s="6"/>
      <c r="G500" s="6"/>
    </row>
    <row r="501" spans="1:7" ht="15" customHeight="1" x14ac:dyDescent="0.25">
      <c r="A501" s="8">
        <v>223</v>
      </c>
      <c r="B501" s="9" t="s">
        <v>920</v>
      </c>
      <c r="C501" s="8" t="s">
        <v>921</v>
      </c>
      <c r="D501" s="10" t="s">
        <v>118</v>
      </c>
      <c r="E501" s="11">
        <v>65.25</v>
      </c>
      <c r="F501" s="12">
        <v>6.2</v>
      </c>
      <c r="G501" s="11">
        <f>F501*E501</f>
        <v>404.55</v>
      </c>
    </row>
    <row r="502" spans="1:7" ht="15" customHeight="1" x14ac:dyDescent="0.25">
      <c r="A502" s="8">
        <v>224</v>
      </c>
      <c r="B502" s="9" t="s">
        <v>922</v>
      </c>
      <c r="C502" s="8" t="s">
        <v>923</v>
      </c>
      <c r="D502" s="10" t="s">
        <v>118</v>
      </c>
      <c r="E502" s="11">
        <v>127.06</v>
      </c>
      <c r="F502" s="12">
        <v>16.8</v>
      </c>
      <c r="G502" s="11">
        <f>F502*E502</f>
        <v>2134.6080000000002</v>
      </c>
    </row>
    <row r="503" spans="1:7" s="1" customFormat="1" x14ac:dyDescent="0.25">
      <c r="C503" s="22" t="s">
        <v>924</v>
      </c>
      <c r="D503" s="22"/>
      <c r="E503" s="22"/>
      <c r="F503" s="22"/>
      <c r="G503" s="14">
        <f>SUM(G501:G502)</f>
        <v>2539.1580000000004</v>
      </c>
    </row>
    <row r="504" spans="1:7" s="1" customFormat="1" x14ac:dyDescent="0.25">
      <c r="C504" s="22" t="s">
        <v>925</v>
      </c>
      <c r="D504" s="22"/>
      <c r="E504" s="22"/>
      <c r="F504" s="22"/>
      <c r="G504" s="14">
        <f>G496+G499+G503</f>
        <v>12889.128000000001</v>
      </c>
    </row>
    <row r="505" spans="1:7" s="1" customFormat="1" x14ac:dyDescent="0.25">
      <c r="C505" s="22" t="s">
        <v>926</v>
      </c>
      <c r="D505" s="22"/>
      <c r="E505" s="22"/>
      <c r="F505" s="22"/>
      <c r="G505" s="14">
        <f>G109+G146+G159+G222+G242+G265+G296+G325+G344+G367+G394+G457+G470+G491+G504</f>
        <v>1292292.6489999997</v>
      </c>
    </row>
    <row r="507" spans="1:7" s="2" customFormat="1" ht="15" customHeight="1" x14ac:dyDescent="0.25">
      <c r="B507" s="7" t="s">
        <v>927</v>
      </c>
      <c r="C507" s="7" t="s">
        <v>928</v>
      </c>
      <c r="D507" s="6"/>
      <c r="E507" s="6"/>
      <c r="F507" s="6"/>
      <c r="G507" s="6"/>
    </row>
    <row r="508" spans="1:7" s="2" customFormat="1" ht="15" customHeight="1" x14ac:dyDescent="0.25">
      <c r="B508" s="7" t="s">
        <v>929</v>
      </c>
      <c r="C508" s="7" t="s">
        <v>930</v>
      </c>
      <c r="D508" s="6"/>
      <c r="E508" s="6"/>
      <c r="F508" s="6"/>
      <c r="G508" s="6"/>
    </row>
    <row r="509" spans="1:7" s="2" customFormat="1" ht="15" customHeight="1" x14ac:dyDescent="0.25">
      <c r="B509" s="7" t="s">
        <v>931</v>
      </c>
      <c r="C509" s="7" t="s">
        <v>932</v>
      </c>
      <c r="D509" s="6"/>
      <c r="E509" s="6"/>
      <c r="F509" s="6"/>
      <c r="G509" s="6"/>
    </row>
    <row r="510" spans="1:7" ht="15" customHeight="1" x14ac:dyDescent="0.25">
      <c r="A510" s="8"/>
      <c r="B510" s="9" t="s">
        <v>933</v>
      </c>
      <c r="C510" s="8" t="s">
        <v>934</v>
      </c>
      <c r="D510" s="10"/>
      <c r="E510" s="15"/>
      <c r="F510" s="15"/>
      <c r="G510" s="15"/>
    </row>
    <row r="511" spans="1:7" ht="15" customHeight="1" x14ac:dyDescent="0.25">
      <c r="A511" s="8">
        <v>225</v>
      </c>
      <c r="B511" s="9" t="s">
        <v>935</v>
      </c>
      <c r="C511" s="8" t="s">
        <v>936</v>
      </c>
      <c r="D511" s="10" t="s">
        <v>291</v>
      </c>
      <c r="E511" s="11">
        <v>2867.14</v>
      </c>
      <c r="F511" s="12">
        <v>0.84</v>
      </c>
      <c r="G511" s="11">
        <f>F511*E511</f>
        <v>2408.3975999999998</v>
      </c>
    </row>
    <row r="512" spans="1:7" ht="15" customHeight="1" x14ac:dyDescent="0.25">
      <c r="A512" s="8">
        <v>226</v>
      </c>
      <c r="B512" s="9" t="s">
        <v>937</v>
      </c>
      <c r="C512" s="8" t="s">
        <v>938</v>
      </c>
      <c r="D512" s="10" t="s">
        <v>291</v>
      </c>
      <c r="E512" s="11">
        <v>2053.2600000000002</v>
      </c>
      <c r="F512" s="12">
        <v>2.88</v>
      </c>
      <c r="G512" s="11">
        <f>F512*E512</f>
        <v>5913.3888000000006</v>
      </c>
    </row>
    <row r="513" spans="1:7" ht="15" customHeight="1" x14ac:dyDescent="0.25">
      <c r="A513" s="8">
        <v>227</v>
      </c>
      <c r="B513" s="9" t="s">
        <v>939</v>
      </c>
      <c r="C513" s="8" t="s">
        <v>940</v>
      </c>
      <c r="D513" s="10" t="s">
        <v>291</v>
      </c>
      <c r="E513" s="11">
        <v>50</v>
      </c>
      <c r="F513" s="12">
        <v>2.94</v>
      </c>
      <c r="G513" s="11">
        <f>F513*E513</f>
        <v>147</v>
      </c>
    </row>
    <row r="514" spans="1:7" s="1" customFormat="1" x14ac:dyDescent="0.25">
      <c r="C514" s="22" t="s">
        <v>941</v>
      </c>
      <c r="D514" s="22"/>
      <c r="E514" s="22"/>
      <c r="F514" s="22"/>
      <c r="G514" s="14">
        <f>SUM(G510:G513)</f>
        <v>8468.7864000000009</v>
      </c>
    </row>
    <row r="515" spans="1:7" s="1" customFormat="1" x14ac:dyDescent="0.25">
      <c r="C515" s="22" t="s">
        <v>942</v>
      </c>
      <c r="D515" s="22"/>
      <c r="E515" s="22"/>
      <c r="F515" s="22"/>
      <c r="G515" s="14">
        <f>G514</f>
        <v>8468.7864000000009</v>
      </c>
    </row>
    <row r="516" spans="1:7" s="2" customFormat="1" ht="15" customHeight="1" x14ac:dyDescent="0.25">
      <c r="B516" s="7" t="s">
        <v>943</v>
      </c>
      <c r="C516" s="7" t="s">
        <v>944</v>
      </c>
      <c r="D516" s="6"/>
      <c r="E516" s="6"/>
      <c r="F516" s="6"/>
      <c r="G516" s="6"/>
    </row>
    <row r="517" spans="1:7" s="2" customFormat="1" ht="15" customHeight="1" x14ac:dyDescent="0.25">
      <c r="B517" s="7" t="s">
        <v>945</v>
      </c>
      <c r="C517" s="7" t="s">
        <v>946</v>
      </c>
      <c r="D517" s="6"/>
      <c r="E517" s="6"/>
      <c r="F517" s="6"/>
      <c r="G517" s="6"/>
    </row>
    <row r="518" spans="1:7" ht="15" customHeight="1" x14ac:dyDescent="0.25">
      <c r="A518" s="8"/>
      <c r="B518" s="9" t="s">
        <v>947</v>
      </c>
      <c r="C518" s="8" t="s">
        <v>948</v>
      </c>
      <c r="D518" s="10"/>
      <c r="E518" s="15"/>
      <c r="F518" s="15"/>
      <c r="G518" s="15"/>
    </row>
    <row r="519" spans="1:7" ht="15" customHeight="1" x14ac:dyDescent="0.25">
      <c r="A519" s="8">
        <v>228</v>
      </c>
      <c r="B519" s="9" t="s">
        <v>949</v>
      </c>
      <c r="C519" s="8" t="s">
        <v>950</v>
      </c>
      <c r="D519" s="10" t="s">
        <v>118</v>
      </c>
      <c r="E519" s="11">
        <v>2.77</v>
      </c>
      <c r="F519" s="12">
        <v>185.42</v>
      </c>
      <c r="G519" s="11">
        <f>F519*E519</f>
        <v>513.61339999999996</v>
      </c>
    </row>
    <row r="520" spans="1:7" s="1" customFormat="1" x14ac:dyDescent="0.25">
      <c r="C520" s="22" t="s">
        <v>951</v>
      </c>
      <c r="D520" s="22"/>
      <c r="E520" s="22"/>
      <c r="F520" s="22"/>
      <c r="G520" s="14">
        <f>SUM(G518:G519)</f>
        <v>513.61339999999996</v>
      </c>
    </row>
    <row r="521" spans="1:7" s="1" customFormat="1" x14ac:dyDescent="0.25">
      <c r="C521" s="22" t="s">
        <v>952</v>
      </c>
      <c r="D521" s="22"/>
      <c r="E521" s="22"/>
      <c r="F521" s="22"/>
      <c r="G521" s="14">
        <f>G520</f>
        <v>513.61339999999996</v>
      </c>
    </row>
    <row r="522" spans="1:7" s="2" customFormat="1" ht="15" customHeight="1" x14ac:dyDescent="0.25">
      <c r="B522" s="7" t="s">
        <v>953</v>
      </c>
      <c r="C522" s="7" t="s">
        <v>954</v>
      </c>
      <c r="D522" s="6"/>
      <c r="E522" s="6"/>
      <c r="F522" s="6"/>
      <c r="G522" s="6"/>
    </row>
    <row r="523" spans="1:7" s="2" customFormat="1" ht="15" customHeight="1" x14ac:dyDescent="0.25">
      <c r="B523" s="7" t="s">
        <v>955</v>
      </c>
      <c r="C523" s="7" t="s">
        <v>956</v>
      </c>
      <c r="D523" s="6"/>
      <c r="E523" s="6"/>
      <c r="F523" s="6"/>
      <c r="G523" s="6"/>
    </row>
    <row r="524" spans="1:7" ht="15" customHeight="1" x14ac:dyDescent="0.25">
      <c r="A524" s="8">
        <v>229</v>
      </c>
      <c r="B524" s="9" t="s">
        <v>957</v>
      </c>
      <c r="C524" s="8" t="s">
        <v>958</v>
      </c>
      <c r="D524" s="10" t="s">
        <v>115</v>
      </c>
      <c r="E524" s="11">
        <v>11.12</v>
      </c>
      <c r="F524" s="12">
        <v>72.5</v>
      </c>
      <c r="G524" s="11">
        <f>F524*E524</f>
        <v>806.19999999999993</v>
      </c>
    </row>
    <row r="525" spans="1:7" ht="15" customHeight="1" x14ac:dyDescent="0.25">
      <c r="A525" s="8">
        <v>230</v>
      </c>
      <c r="B525" s="9" t="s">
        <v>959</v>
      </c>
      <c r="C525" s="8" t="s">
        <v>960</v>
      </c>
      <c r="D525" s="10" t="s">
        <v>115</v>
      </c>
      <c r="E525" s="11">
        <v>19.57</v>
      </c>
      <c r="F525" s="12">
        <v>152.52000000000001</v>
      </c>
      <c r="G525" s="11">
        <f>F525*E525</f>
        <v>2984.8164000000002</v>
      </c>
    </row>
    <row r="526" spans="1:7" s="1" customFormat="1" x14ac:dyDescent="0.25">
      <c r="C526" s="22" t="s">
        <v>961</v>
      </c>
      <c r="D526" s="22"/>
      <c r="E526" s="22"/>
      <c r="F526" s="22"/>
      <c r="G526" s="14">
        <f>SUM(G524:G525)</f>
        <v>3791.0164</v>
      </c>
    </row>
    <row r="527" spans="1:7" s="2" customFormat="1" ht="15" customHeight="1" x14ac:dyDescent="0.25">
      <c r="B527" s="7" t="s">
        <v>962</v>
      </c>
      <c r="C527" s="7" t="s">
        <v>963</v>
      </c>
      <c r="D527" s="6"/>
      <c r="E527" s="6"/>
      <c r="F527" s="6"/>
      <c r="G527" s="6"/>
    </row>
    <row r="528" spans="1:7" ht="15" customHeight="1" x14ac:dyDescent="0.25">
      <c r="A528" s="8">
        <v>231</v>
      </c>
      <c r="B528" s="9" t="s">
        <v>964</v>
      </c>
      <c r="C528" s="8" t="s">
        <v>965</v>
      </c>
      <c r="D528" s="10" t="s">
        <v>115</v>
      </c>
      <c r="E528" s="11">
        <v>8.85</v>
      </c>
      <c r="F528" s="12">
        <v>240</v>
      </c>
      <c r="G528" s="11">
        <f>F528*E528</f>
        <v>2124</v>
      </c>
    </row>
    <row r="529" spans="1:7" ht="15" customHeight="1" x14ac:dyDescent="0.25">
      <c r="A529" s="8"/>
      <c r="B529" s="9" t="s">
        <v>966</v>
      </c>
      <c r="C529" s="8" t="s">
        <v>967</v>
      </c>
      <c r="D529" s="10"/>
      <c r="E529" s="15"/>
      <c r="F529" s="15"/>
      <c r="G529" s="15"/>
    </row>
    <row r="530" spans="1:7" ht="15" customHeight="1" x14ac:dyDescent="0.25">
      <c r="A530" s="8">
        <v>232</v>
      </c>
      <c r="B530" s="9" t="s">
        <v>968</v>
      </c>
      <c r="C530" s="8" t="s">
        <v>969</v>
      </c>
      <c r="D530" s="10" t="s">
        <v>115</v>
      </c>
      <c r="E530" s="11">
        <v>8.86</v>
      </c>
      <c r="F530" s="12">
        <v>185</v>
      </c>
      <c r="G530" s="11">
        <f t="shared" ref="G530:G535" si="5">F530*E530</f>
        <v>1639.1</v>
      </c>
    </row>
    <row r="531" spans="1:7" ht="15" customHeight="1" x14ac:dyDescent="0.25">
      <c r="A531" s="8">
        <v>233</v>
      </c>
      <c r="B531" s="9" t="s">
        <v>970</v>
      </c>
      <c r="C531" s="8" t="s">
        <v>971</v>
      </c>
      <c r="D531" s="10" t="s">
        <v>115</v>
      </c>
      <c r="E531" s="11">
        <v>48.57</v>
      </c>
      <c r="F531" s="12">
        <v>155</v>
      </c>
      <c r="G531" s="11">
        <f t="shared" si="5"/>
        <v>7528.35</v>
      </c>
    </row>
    <row r="532" spans="1:7" ht="15" customHeight="1" x14ac:dyDescent="0.25">
      <c r="A532" s="8">
        <v>234</v>
      </c>
      <c r="B532" s="9" t="s">
        <v>972</v>
      </c>
      <c r="C532" s="8" t="s">
        <v>973</v>
      </c>
      <c r="D532" s="10" t="s">
        <v>115</v>
      </c>
      <c r="E532" s="11">
        <v>28.38</v>
      </c>
      <c r="F532" s="12">
        <v>205</v>
      </c>
      <c r="G532" s="11">
        <f t="shared" si="5"/>
        <v>5817.9</v>
      </c>
    </row>
    <row r="533" spans="1:7" ht="15" customHeight="1" x14ac:dyDescent="0.25">
      <c r="A533" s="8">
        <v>235</v>
      </c>
      <c r="B533" s="9" t="s">
        <v>974</v>
      </c>
      <c r="C533" s="8" t="s">
        <v>975</v>
      </c>
      <c r="D533" s="10" t="s">
        <v>412</v>
      </c>
      <c r="E533" s="11">
        <v>1</v>
      </c>
      <c r="F533" s="12">
        <v>422</v>
      </c>
      <c r="G533" s="11">
        <f t="shared" si="5"/>
        <v>422</v>
      </c>
    </row>
    <row r="534" spans="1:7" ht="15" customHeight="1" x14ac:dyDescent="0.25">
      <c r="A534" s="8">
        <v>236</v>
      </c>
      <c r="B534" s="9" t="s">
        <v>976</v>
      </c>
      <c r="C534" s="8" t="s">
        <v>977</v>
      </c>
      <c r="D534" s="10" t="s">
        <v>412</v>
      </c>
      <c r="E534" s="11">
        <v>1</v>
      </c>
      <c r="F534" s="12">
        <v>1820</v>
      </c>
      <c r="G534" s="11">
        <f t="shared" si="5"/>
        <v>1820</v>
      </c>
    </row>
    <row r="535" spans="1:7" ht="15" customHeight="1" x14ac:dyDescent="0.25">
      <c r="A535" s="8">
        <v>237</v>
      </c>
      <c r="B535" s="9" t="s">
        <v>978</v>
      </c>
      <c r="C535" s="8" t="s">
        <v>979</v>
      </c>
      <c r="D535" s="10" t="s">
        <v>412</v>
      </c>
      <c r="E535" s="11">
        <v>1</v>
      </c>
      <c r="F535" s="12">
        <v>465</v>
      </c>
      <c r="G535" s="11">
        <f t="shared" si="5"/>
        <v>465</v>
      </c>
    </row>
    <row r="536" spans="1:7" ht="15" customHeight="1" x14ac:dyDescent="0.25">
      <c r="A536" s="8"/>
      <c r="B536" s="9" t="s">
        <v>980</v>
      </c>
      <c r="C536" s="8" t="s">
        <v>981</v>
      </c>
      <c r="D536" s="10"/>
      <c r="E536" s="15"/>
      <c r="F536" s="15"/>
      <c r="G536" s="15"/>
    </row>
    <row r="537" spans="1:7" ht="15" customHeight="1" x14ac:dyDescent="0.25">
      <c r="A537" s="8">
        <v>238</v>
      </c>
      <c r="B537" s="9" t="s">
        <v>982</v>
      </c>
      <c r="C537" s="8" t="s">
        <v>983</v>
      </c>
      <c r="D537" s="10" t="s">
        <v>412</v>
      </c>
      <c r="E537" s="11">
        <v>1</v>
      </c>
      <c r="F537" s="12">
        <v>1082</v>
      </c>
      <c r="G537" s="11">
        <f>F537*E537</f>
        <v>1082</v>
      </c>
    </row>
    <row r="538" spans="1:7" ht="15" customHeight="1" x14ac:dyDescent="0.25">
      <c r="A538" s="8">
        <v>239</v>
      </c>
      <c r="B538" s="9" t="s">
        <v>984</v>
      </c>
      <c r="C538" s="8" t="s">
        <v>985</v>
      </c>
      <c r="D538" s="10" t="s">
        <v>412</v>
      </c>
      <c r="E538" s="11">
        <v>1</v>
      </c>
      <c r="F538" s="12">
        <v>1241.5999999999999</v>
      </c>
      <c r="G538" s="11">
        <f>F538*E538</f>
        <v>1241.5999999999999</v>
      </c>
    </row>
    <row r="539" spans="1:7" ht="15" customHeight="1" x14ac:dyDescent="0.25">
      <c r="A539" s="8">
        <v>240</v>
      </c>
      <c r="B539" s="9" t="s">
        <v>986</v>
      </c>
      <c r="C539" s="8" t="s">
        <v>987</v>
      </c>
      <c r="D539" s="10" t="s">
        <v>412</v>
      </c>
      <c r="E539" s="11">
        <v>1</v>
      </c>
      <c r="F539" s="12">
        <v>956</v>
      </c>
      <c r="G539" s="11">
        <f>F539*E539</f>
        <v>956</v>
      </c>
    </row>
    <row r="540" spans="1:7" ht="15" customHeight="1" x14ac:dyDescent="0.25">
      <c r="A540" s="8">
        <v>241</v>
      </c>
      <c r="B540" s="9" t="s">
        <v>988</v>
      </c>
      <c r="C540" s="8" t="s">
        <v>989</v>
      </c>
      <c r="D540" s="10" t="s">
        <v>412</v>
      </c>
      <c r="E540" s="11">
        <v>1</v>
      </c>
      <c r="F540" s="12">
        <v>1142.5</v>
      </c>
      <c r="G540" s="11">
        <f>F540*E540</f>
        <v>1142.5</v>
      </c>
    </row>
    <row r="541" spans="1:7" s="1" customFormat="1" x14ac:dyDescent="0.25">
      <c r="C541" s="22" t="s">
        <v>990</v>
      </c>
      <c r="D541" s="22"/>
      <c r="E541" s="22"/>
      <c r="F541" s="22"/>
      <c r="G541" s="14">
        <f>SUM(G528:G540)</f>
        <v>24238.449999999997</v>
      </c>
    </row>
    <row r="542" spans="1:7" s="1" customFormat="1" x14ac:dyDescent="0.25">
      <c r="C542" s="22" t="s">
        <v>991</v>
      </c>
      <c r="D542" s="22"/>
      <c r="E542" s="22"/>
      <c r="F542" s="22"/>
      <c r="G542" s="14">
        <f>G526+G541</f>
        <v>28029.466399999998</v>
      </c>
    </row>
    <row r="543" spans="1:7" s="2" customFormat="1" ht="15" customHeight="1" x14ac:dyDescent="0.25">
      <c r="B543" s="7" t="s">
        <v>992</v>
      </c>
      <c r="C543" s="7" t="s">
        <v>993</v>
      </c>
      <c r="D543" s="6"/>
      <c r="E543" s="6"/>
      <c r="F543" s="6"/>
      <c r="G543" s="6"/>
    </row>
    <row r="544" spans="1:7" s="2" customFormat="1" ht="15" customHeight="1" x14ac:dyDescent="0.25">
      <c r="B544" s="7" t="s">
        <v>994</v>
      </c>
      <c r="C544" s="7" t="s">
        <v>995</v>
      </c>
      <c r="D544" s="6"/>
      <c r="E544" s="6"/>
      <c r="F544" s="6"/>
      <c r="G544" s="6"/>
    </row>
    <row r="545" spans="1:7" ht="15" customHeight="1" x14ac:dyDescent="0.25">
      <c r="A545" s="8">
        <v>242</v>
      </c>
      <c r="B545" s="9" t="s">
        <v>996</v>
      </c>
      <c r="C545" s="8" t="s">
        <v>997</v>
      </c>
      <c r="D545" s="10" t="s">
        <v>412</v>
      </c>
      <c r="E545" s="11">
        <v>1</v>
      </c>
      <c r="F545" s="12">
        <v>4334</v>
      </c>
      <c r="G545" s="11">
        <f>F545*E545</f>
        <v>4334</v>
      </c>
    </row>
    <row r="546" spans="1:7" s="1" customFormat="1" x14ac:dyDescent="0.25">
      <c r="C546" s="22" t="s">
        <v>998</v>
      </c>
      <c r="D546" s="22"/>
      <c r="E546" s="22"/>
      <c r="F546" s="22"/>
      <c r="G546" s="14">
        <f>SUM(G545:G545)</f>
        <v>4334</v>
      </c>
    </row>
    <row r="547" spans="1:7" s="1" customFormat="1" x14ac:dyDescent="0.25">
      <c r="C547" s="22" t="s">
        <v>999</v>
      </c>
      <c r="D547" s="22"/>
      <c r="E547" s="22"/>
      <c r="F547" s="22"/>
      <c r="G547" s="14">
        <f>G546</f>
        <v>4334</v>
      </c>
    </row>
    <row r="548" spans="1:7" s="2" customFormat="1" ht="15" customHeight="1" x14ac:dyDescent="0.25">
      <c r="B548" s="7" t="s">
        <v>1000</v>
      </c>
      <c r="C548" s="7" t="s">
        <v>1001</v>
      </c>
      <c r="D548" s="6"/>
      <c r="E548" s="6"/>
      <c r="F548" s="6"/>
      <c r="G548" s="6"/>
    </row>
    <row r="549" spans="1:7" s="2" customFormat="1" ht="15" customHeight="1" x14ac:dyDescent="0.25">
      <c r="B549" s="7" t="s">
        <v>1002</v>
      </c>
      <c r="C549" s="7" t="s">
        <v>1003</v>
      </c>
      <c r="D549" s="6"/>
      <c r="E549" s="6"/>
      <c r="F549" s="6"/>
      <c r="G549" s="6"/>
    </row>
    <row r="550" spans="1:7" ht="15" customHeight="1" x14ac:dyDescent="0.25">
      <c r="A550" s="8">
        <v>243</v>
      </c>
      <c r="B550" s="9" t="s">
        <v>1004</v>
      </c>
      <c r="C550" s="8" t="s">
        <v>1005</v>
      </c>
      <c r="D550" s="10" t="s">
        <v>412</v>
      </c>
      <c r="E550" s="11">
        <v>1</v>
      </c>
      <c r="F550" s="12">
        <v>20227.73</v>
      </c>
      <c r="G550" s="11">
        <f t="shared" ref="G550:G556" si="6">F550*E550</f>
        <v>20227.73</v>
      </c>
    </row>
    <row r="551" spans="1:7" ht="15" customHeight="1" x14ac:dyDescent="0.25">
      <c r="A551" s="8">
        <v>244</v>
      </c>
      <c r="B551" s="9" t="s">
        <v>1006</v>
      </c>
      <c r="C551" s="8" t="s">
        <v>1007</v>
      </c>
      <c r="D551" s="10" t="s">
        <v>412</v>
      </c>
      <c r="E551" s="11">
        <v>1</v>
      </c>
      <c r="F551" s="12">
        <v>10675.71</v>
      </c>
      <c r="G551" s="11">
        <f t="shared" si="6"/>
        <v>10675.71</v>
      </c>
    </row>
    <row r="552" spans="1:7" ht="15" customHeight="1" x14ac:dyDescent="0.25">
      <c r="A552" s="8">
        <v>245</v>
      </c>
      <c r="B552" s="9" t="s">
        <v>1008</v>
      </c>
      <c r="C552" s="8" t="s">
        <v>1009</v>
      </c>
      <c r="D552" s="10" t="s">
        <v>412</v>
      </c>
      <c r="E552" s="11">
        <v>1</v>
      </c>
      <c r="F552" s="12">
        <v>9894.7000000000007</v>
      </c>
      <c r="G552" s="11">
        <f t="shared" si="6"/>
        <v>9894.7000000000007</v>
      </c>
    </row>
    <row r="553" spans="1:7" ht="15" customHeight="1" x14ac:dyDescent="0.25">
      <c r="A553" s="8">
        <v>246</v>
      </c>
      <c r="B553" s="9" t="s">
        <v>1010</v>
      </c>
      <c r="C553" s="8" t="s">
        <v>1011</v>
      </c>
      <c r="D553" s="10" t="s">
        <v>412</v>
      </c>
      <c r="E553" s="11">
        <v>1</v>
      </c>
      <c r="F553" s="12">
        <v>9969.84</v>
      </c>
      <c r="G553" s="11">
        <f t="shared" si="6"/>
        <v>9969.84</v>
      </c>
    </row>
    <row r="554" spans="1:7" ht="15" customHeight="1" x14ac:dyDescent="0.25">
      <c r="A554" s="8">
        <v>247</v>
      </c>
      <c r="B554" s="9" t="s">
        <v>1012</v>
      </c>
      <c r="C554" s="8" t="s">
        <v>1013</v>
      </c>
      <c r="D554" s="10" t="s">
        <v>412</v>
      </c>
      <c r="E554" s="11">
        <v>1</v>
      </c>
      <c r="F554" s="12">
        <v>16485.48</v>
      </c>
      <c r="G554" s="11">
        <f t="shared" si="6"/>
        <v>16485.48</v>
      </c>
    </row>
    <row r="555" spans="1:7" ht="15" customHeight="1" x14ac:dyDescent="0.25">
      <c r="A555" s="8">
        <v>248</v>
      </c>
      <c r="B555" s="9" t="s">
        <v>1014</v>
      </c>
      <c r="C555" s="8" t="s">
        <v>1015</v>
      </c>
      <c r="D555" s="10" t="s">
        <v>412</v>
      </c>
      <c r="E555" s="11">
        <v>1</v>
      </c>
      <c r="F555" s="12">
        <v>12506.72</v>
      </c>
      <c r="G555" s="11">
        <f t="shared" si="6"/>
        <v>12506.72</v>
      </c>
    </row>
    <row r="556" spans="1:7" ht="15" customHeight="1" x14ac:dyDescent="0.25">
      <c r="A556" s="8">
        <v>249</v>
      </c>
      <c r="B556" s="9" t="s">
        <v>1016</v>
      </c>
      <c r="C556" s="8" t="s">
        <v>1017</v>
      </c>
      <c r="D556" s="10" t="s">
        <v>412</v>
      </c>
      <c r="E556" s="11">
        <v>1</v>
      </c>
      <c r="F556" s="12">
        <v>26244.7</v>
      </c>
      <c r="G556" s="11">
        <f t="shared" si="6"/>
        <v>26244.7</v>
      </c>
    </row>
    <row r="557" spans="1:7" s="1" customFormat="1" x14ac:dyDescent="0.25">
      <c r="C557" s="22" t="s">
        <v>1018</v>
      </c>
      <c r="D557" s="22"/>
      <c r="E557" s="22"/>
      <c r="F557" s="22"/>
      <c r="G557" s="14">
        <f>SUM(G550:G556)</f>
        <v>106004.87999999999</v>
      </c>
    </row>
    <row r="558" spans="1:7" s="2" customFormat="1" ht="15" customHeight="1" x14ac:dyDescent="0.25">
      <c r="B558" s="7" t="s">
        <v>1019</v>
      </c>
      <c r="C558" s="7" t="s">
        <v>1020</v>
      </c>
      <c r="D558" s="6"/>
      <c r="E558" s="6"/>
      <c r="F558" s="6"/>
      <c r="G558" s="6"/>
    </row>
    <row r="559" spans="1:7" ht="15" customHeight="1" x14ac:dyDescent="0.25">
      <c r="A559" s="8">
        <v>250</v>
      </c>
      <c r="B559" s="9" t="s">
        <v>1021</v>
      </c>
      <c r="C559" s="8" t="s">
        <v>1022</v>
      </c>
      <c r="D559" s="10" t="s">
        <v>412</v>
      </c>
      <c r="E559" s="11">
        <v>1</v>
      </c>
      <c r="F559" s="12">
        <v>670.87</v>
      </c>
      <c r="G559" s="11">
        <f t="shared" ref="G559:G566" si="7">F559*E559</f>
        <v>670.87</v>
      </c>
    </row>
    <row r="560" spans="1:7" ht="15" customHeight="1" x14ac:dyDescent="0.25">
      <c r="A560" s="8">
        <v>251</v>
      </c>
      <c r="B560" s="9" t="s">
        <v>1023</v>
      </c>
      <c r="C560" s="8" t="s">
        <v>1024</v>
      </c>
      <c r="D560" s="10" t="s">
        <v>412</v>
      </c>
      <c r="E560" s="11">
        <v>1</v>
      </c>
      <c r="F560" s="12">
        <v>1045.27</v>
      </c>
      <c r="G560" s="11">
        <f t="shared" si="7"/>
        <v>1045.27</v>
      </c>
    </row>
    <row r="561" spans="1:7" ht="15" customHeight="1" x14ac:dyDescent="0.25">
      <c r="A561" s="8">
        <v>252</v>
      </c>
      <c r="B561" s="9" t="s">
        <v>1025</v>
      </c>
      <c r="C561" s="8" t="s">
        <v>1026</v>
      </c>
      <c r="D561" s="10" t="s">
        <v>412</v>
      </c>
      <c r="E561" s="11">
        <v>1</v>
      </c>
      <c r="F561" s="12">
        <v>934.23</v>
      </c>
      <c r="G561" s="11">
        <f t="shared" si="7"/>
        <v>934.23</v>
      </c>
    </row>
    <row r="562" spans="1:7" ht="15" customHeight="1" x14ac:dyDescent="0.25">
      <c r="A562" s="8">
        <v>253</v>
      </c>
      <c r="B562" s="9" t="s">
        <v>1027</v>
      </c>
      <c r="C562" s="8" t="s">
        <v>1028</v>
      </c>
      <c r="D562" s="10" t="s">
        <v>412</v>
      </c>
      <c r="E562" s="11">
        <v>1</v>
      </c>
      <c r="F562" s="12">
        <v>5412.94</v>
      </c>
      <c r="G562" s="11">
        <f t="shared" si="7"/>
        <v>5412.94</v>
      </c>
    </row>
    <row r="563" spans="1:7" ht="15" customHeight="1" x14ac:dyDescent="0.25">
      <c r="A563" s="8">
        <v>254</v>
      </c>
      <c r="B563" s="9" t="s">
        <v>1029</v>
      </c>
      <c r="C563" s="8" t="s">
        <v>1030</v>
      </c>
      <c r="D563" s="10" t="s">
        <v>412</v>
      </c>
      <c r="E563" s="11">
        <v>2</v>
      </c>
      <c r="F563" s="12">
        <v>5412.94</v>
      </c>
      <c r="G563" s="11">
        <f t="shared" si="7"/>
        <v>10825.88</v>
      </c>
    </row>
    <row r="564" spans="1:7" ht="15" customHeight="1" x14ac:dyDescent="0.25">
      <c r="A564" s="8">
        <v>255</v>
      </c>
      <c r="B564" s="9" t="s">
        <v>1031</v>
      </c>
      <c r="C564" s="8" t="s">
        <v>1032</v>
      </c>
      <c r="D564" s="10" t="s">
        <v>412</v>
      </c>
      <c r="E564" s="11">
        <v>2</v>
      </c>
      <c r="F564" s="12">
        <v>4871.6400000000003</v>
      </c>
      <c r="G564" s="11">
        <f t="shared" si="7"/>
        <v>9743.2800000000007</v>
      </c>
    </row>
    <row r="565" spans="1:7" ht="15" customHeight="1" x14ac:dyDescent="0.25">
      <c r="A565" s="8">
        <v>256</v>
      </c>
      <c r="B565" s="9" t="s">
        <v>1033</v>
      </c>
      <c r="C565" s="8" t="s">
        <v>1034</v>
      </c>
      <c r="D565" s="10" t="s">
        <v>412</v>
      </c>
      <c r="E565" s="11">
        <v>1</v>
      </c>
      <c r="F565" s="12">
        <v>2010.09</v>
      </c>
      <c r="G565" s="11">
        <f t="shared" si="7"/>
        <v>2010.09</v>
      </c>
    </row>
    <row r="566" spans="1:7" ht="15" customHeight="1" x14ac:dyDescent="0.25">
      <c r="A566" s="8">
        <v>257</v>
      </c>
      <c r="B566" s="9" t="s">
        <v>1035</v>
      </c>
      <c r="C566" s="8" t="s">
        <v>1036</v>
      </c>
      <c r="D566" s="10" t="s">
        <v>412</v>
      </c>
      <c r="E566" s="11">
        <v>54</v>
      </c>
      <c r="F566" s="12">
        <v>10.119999999999999</v>
      </c>
      <c r="G566" s="11">
        <f t="shared" si="7"/>
        <v>546.4799999999999</v>
      </c>
    </row>
    <row r="567" spans="1:7" s="1" customFormat="1" x14ac:dyDescent="0.25">
      <c r="C567" s="22" t="s">
        <v>1037</v>
      </c>
      <c r="D567" s="22"/>
      <c r="E567" s="22"/>
      <c r="F567" s="22"/>
      <c r="G567" s="14">
        <f>SUM(G559:G566)</f>
        <v>31189.040000000001</v>
      </c>
    </row>
    <row r="568" spans="1:7" s="1" customFormat="1" x14ac:dyDescent="0.25">
      <c r="C568" s="22" t="s">
        <v>1038</v>
      </c>
      <c r="D568" s="22"/>
      <c r="E568" s="22"/>
      <c r="F568" s="22"/>
      <c r="G568" s="14">
        <f>G557+G567</f>
        <v>137193.91999999998</v>
      </c>
    </row>
    <row r="569" spans="1:7" s="2" customFormat="1" ht="15" customHeight="1" x14ac:dyDescent="0.25">
      <c r="B569" s="7" t="s">
        <v>1039</v>
      </c>
      <c r="C569" s="7" t="s">
        <v>1040</v>
      </c>
      <c r="D569" s="6"/>
      <c r="E569" s="6"/>
      <c r="F569" s="6"/>
      <c r="G569" s="6"/>
    </row>
    <row r="570" spans="1:7" s="2" customFormat="1" ht="15" customHeight="1" x14ac:dyDescent="0.25">
      <c r="B570" s="7" t="s">
        <v>1041</v>
      </c>
      <c r="C570" s="7" t="s">
        <v>1042</v>
      </c>
      <c r="D570" s="6"/>
      <c r="E570" s="6"/>
      <c r="F570" s="6"/>
      <c r="G570" s="6"/>
    </row>
    <row r="571" spans="1:7" ht="15" customHeight="1" x14ac:dyDescent="0.25">
      <c r="A571" s="8">
        <v>258</v>
      </c>
      <c r="B571" s="9" t="s">
        <v>1043</v>
      </c>
      <c r="C571" s="8" t="s">
        <v>1044</v>
      </c>
      <c r="D571" s="10" t="s">
        <v>291</v>
      </c>
      <c r="E571" s="11">
        <v>741.55</v>
      </c>
      <c r="F571" s="12">
        <v>15.66</v>
      </c>
      <c r="G571" s="11">
        <f>F571*E571</f>
        <v>11612.672999999999</v>
      </c>
    </row>
    <row r="572" spans="1:7" s="1" customFormat="1" x14ac:dyDescent="0.25">
      <c r="C572" s="22" t="s">
        <v>1045</v>
      </c>
      <c r="D572" s="22"/>
      <c r="E572" s="22"/>
      <c r="F572" s="22"/>
      <c r="G572" s="14">
        <f>SUM(G571:G571)</f>
        <v>11612.672999999999</v>
      </c>
    </row>
    <row r="573" spans="1:7" s="2" customFormat="1" ht="15" customHeight="1" x14ac:dyDescent="0.25">
      <c r="B573" s="7" t="s">
        <v>1046</v>
      </c>
      <c r="C573" s="7" t="s">
        <v>1047</v>
      </c>
      <c r="D573" s="6"/>
      <c r="E573" s="6"/>
      <c r="F573" s="6"/>
      <c r="G573" s="6"/>
    </row>
    <row r="574" spans="1:7" ht="15" customHeight="1" x14ac:dyDescent="0.25">
      <c r="A574" s="8">
        <v>259</v>
      </c>
      <c r="B574" s="9" t="s">
        <v>1048</v>
      </c>
      <c r="C574" s="8" t="s">
        <v>1049</v>
      </c>
      <c r="D574" s="10" t="s">
        <v>291</v>
      </c>
      <c r="E574" s="11">
        <v>398.41</v>
      </c>
      <c r="F574" s="12">
        <v>7.24</v>
      </c>
      <c r="G574" s="11">
        <f>F574*E574</f>
        <v>2884.4884000000002</v>
      </c>
    </row>
    <row r="575" spans="1:7" s="1" customFormat="1" x14ac:dyDescent="0.25">
      <c r="C575" s="22" t="s">
        <v>1050</v>
      </c>
      <c r="D575" s="22"/>
      <c r="E575" s="22"/>
      <c r="F575" s="22"/>
      <c r="G575" s="14">
        <f>SUM(G574:G574)</f>
        <v>2884.4884000000002</v>
      </c>
    </row>
    <row r="576" spans="1:7" s="1" customFormat="1" x14ac:dyDescent="0.25">
      <c r="C576" s="22" t="s">
        <v>1051</v>
      </c>
      <c r="D576" s="22"/>
      <c r="E576" s="22"/>
      <c r="F576" s="22"/>
      <c r="G576" s="14">
        <f>G572+G575</f>
        <v>14497.161399999999</v>
      </c>
    </row>
    <row r="577" spans="1:7" s="2" customFormat="1" ht="15" customHeight="1" x14ac:dyDescent="0.25">
      <c r="B577" s="7" t="s">
        <v>1052</v>
      </c>
      <c r="C577" s="7" t="s">
        <v>1053</v>
      </c>
      <c r="D577" s="6"/>
      <c r="E577" s="6"/>
      <c r="F577" s="6"/>
      <c r="G577" s="6"/>
    </row>
    <row r="578" spans="1:7" s="2" customFormat="1" ht="15" customHeight="1" x14ac:dyDescent="0.25">
      <c r="B578" s="7" t="s">
        <v>1054</v>
      </c>
      <c r="C578" s="7" t="s">
        <v>1053</v>
      </c>
      <c r="D578" s="6"/>
      <c r="E578" s="6"/>
      <c r="F578" s="6"/>
      <c r="G578" s="6"/>
    </row>
    <row r="579" spans="1:7" ht="15" customHeight="1" x14ac:dyDescent="0.25">
      <c r="A579" s="8">
        <v>260</v>
      </c>
      <c r="B579" s="9" t="s">
        <v>1055</v>
      </c>
      <c r="C579" s="8" t="s">
        <v>1056</v>
      </c>
      <c r="D579" s="10" t="s">
        <v>412</v>
      </c>
      <c r="E579" s="11">
        <v>1</v>
      </c>
      <c r="F579" s="12">
        <v>477.2</v>
      </c>
      <c r="G579" s="11">
        <f>F579*E579</f>
        <v>477.2</v>
      </c>
    </row>
    <row r="580" spans="1:7" ht="15" customHeight="1" x14ac:dyDescent="0.25">
      <c r="A580" s="8">
        <v>261</v>
      </c>
      <c r="B580" s="9" t="s">
        <v>1057</v>
      </c>
      <c r="C580" s="8" t="s">
        <v>1058</v>
      </c>
      <c r="D580" s="10" t="s">
        <v>412</v>
      </c>
      <c r="E580" s="11">
        <v>1</v>
      </c>
      <c r="F580" s="12">
        <v>729.08</v>
      </c>
      <c r="G580" s="11">
        <f>F580*E580</f>
        <v>729.08</v>
      </c>
    </row>
    <row r="581" spans="1:7" ht="15" customHeight="1" x14ac:dyDescent="0.25">
      <c r="A581" s="8">
        <v>262</v>
      </c>
      <c r="B581" s="9" t="s">
        <v>1059</v>
      </c>
      <c r="C581" s="8" t="s">
        <v>1060</v>
      </c>
      <c r="D581" s="10" t="s">
        <v>412</v>
      </c>
      <c r="E581" s="11">
        <v>1</v>
      </c>
      <c r="F581" s="12">
        <v>1480</v>
      </c>
      <c r="G581" s="11">
        <f>F581*E581</f>
        <v>1480</v>
      </c>
    </row>
    <row r="582" spans="1:7" s="1" customFormat="1" x14ac:dyDescent="0.25">
      <c r="C582" s="22" t="s">
        <v>1061</v>
      </c>
      <c r="D582" s="22"/>
      <c r="E582" s="22"/>
      <c r="F582" s="22"/>
      <c r="G582" s="14">
        <f>SUM(G579:G581)</f>
        <v>2686.2799999999997</v>
      </c>
    </row>
    <row r="583" spans="1:7" s="1" customFormat="1" x14ac:dyDescent="0.25">
      <c r="C583" s="22" t="s">
        <v>1061</v>
      </c>
      <c r="D583" s="22"/>
      <c r="E583" s="22"/>
      <c r="F583" s="22"/>
      <c r="G583" s="14">
        <f>G582</f>
        <v>2686.2799999999997</v>
      </c>
    </row>
    <row r="584" spans="1:7" s="1" customFormat="1" x14ac:dyDescent="0.25">
      <c r="C584" s="22" t="s">
        <v>1062</v>
      </c>
      <c r="D584" s="22"/>
      <c r="E584" s="22"/>
      <c r="F584" s="22"/>
      <c r="G584" s="14">
        <f>G515+G521+G542+G547+G568+G576+G583</f>
        <v>195723.22759999998</v>
      </c>
    </row>
    <row r="586" spans="1:7" s="2" customFormat="1" ht="15" customHeight="1" x14ac:dyDescent="0.25">
      <c r="B586" s="7" t="s">
        <v>1063</v>
      </c>
      <c r="C586" s="7" t="s">
        <v>1064</v>
      </c>
      <c r="D586" s="6"/>
      <c r="E586" s="6"/>
      <c r="F586" s="6"/>
      <c r="G586" s="6"/>
    </row>
    <row r="587" spans="1:7" s="2" customFormat="1" ht="15" customHeight="1" x14ac:dyDescent="0.25">
      <c r="B587" s="7" t="s">
        <v>1065</v>
      </c>
      <c r="C587" s="7" t="s">
        <v>1066</v>
      </c>
      <c r="D587" s="6"/>
      <c r="E587" s="6"/>
      <c r="F587" s="6"/>
      <c r="G587" s="6"/>
    </row>
    <row r="588" spans="1:7" s="2" customFormat="1" ht="15" customHeight="1" x14ac:dyDescent="0.25">
      <c r="B588" s="7" t="s">
        <v>1067</v>
      </c>
      <c r="C588" s="7" t="s">
        <v>1068</v>
      </c>
      <c r="D588" s="6"/>
      <c r="E588" s="6"/>
      <c r="F588" s="6"/>
      <c r="G588" s="6"/>
    </row>
    <row r="589" spans="1:7" ht="15" customHeight="1" x14ac:dyDescent="0.25">
      <c r="A589" s="8"/>
      <c r="B589" s="9" t="s">
        <v>1069</v>
      </c>
      <c r="C589" s="8" t="s">
        <v>1070</v>
      </c>
      <c r="D589" s="10"/>
      <c r="E589" s="15"/>
      <c r="F589" s="15"/>
      <c r="G589" s="15"/>
    </row>
    <row r="590" spans="1:7" ht="15" customHeight="1" x14ac:dyDescent="0.25">
      <c r="A590" s="8">
        <v>263</v>
      </c>
      <c r="B590" s="9" t="s">
        <v>1071</v>
      </c>
      <c r="C590" s="8" t="s">
        <v>1072</v>
      </c>
      <c r="D590" s="10" t="s">
        <v>118</v>
      </c>
      <c r="E590" s="11">
        <v>285.79000000000002</v>
      </c>
      <c r="F590" s="12">
        <v>1.88</v>
      </c>
      <c r="G590" s="11">
        <f>F590*E590</f>
        <v>537.28520000000003</v>
      </c>
    </row>
    <row r="591" spans="1:7" ht="15" customHeight="1" x14ac:dyDescent="0.25">
      <c r="A591" s="8"/>
      <c r="B591" s="9" t="s">
        <v>1073</v>
      </c>
      <c r="C591" s="8" t="s">
        <v>1074</v>
      </c>
      <c r="D591" s="10"/>
      <c r="E591" s="15"/>
      <c r="F591" s="15"/>
      <c r="G591" s="15"/>
    </row>
    <row r="592" spans="1:7" ht="15" customHeight="1" x14ac:dyDescent="0.25">
      <c r="A592" s="8">
        <v>264</v>
      </c>
      <c r="B592" s="9" t="s">
        <v>1075</v>
      </c>
      <c r="C592" s="8" t="s">
        <v>1076</v>
      </c>
      <c r="D592" s="10" t="s">
        <v>118</v>
      </c>
      <c r="E592" s="11">
        <v>147.88999999999999</v>
      </c>
      <c r="F592" s="12">
        <v>2.5299999999999998</v>
      </c>
      <c r="G592" s="11">
        <f>F592*E592</f>
        <v>374.16169999999994</v>
      </c>
    </row>
    <row r="593" spans="1:7" s="1" customFormat="1" x14ac:dyDescent="0.25">
      <c r="C593" s="22" t="s">
        <v>1077</v>
      </c>
      <c r="D593" s="22"/>
      <c r="E593" s="22"/>
      <c r="F593" s="22"/>
      <c r="G593" s="14">
        <f>SUM(G589:G592)</f>
        <v>911.44689999999991</v>
      </c>
    </row>
    <row r="594" spans="1:7" s="2" customFormat="1" ht="15" customHeight="1" x14ac:dyDescent="0.25">
      <c r="B594" s="7" t="s">
        <v>1078</v>
      </c>
      <c r="C594" s="7" t="s">
        <v>1079</v>
      </c>
      <c r="D594" s="6"/>
      <c r="E594" s="6"/>
      <c r="F594" s="6"/>
      <c r="G594" s="6"/>
    </row>
    <row r="595" spans="1:7" ht="15" customHeight="1" x14ac:dyDescent="0.25">
      <c r="A595" s="8"/>
      <c r="B595" s="9" t="s">
        <v>1080</v>
      </c>
      <c r="C595" s="8" t="s">
        <v>1081</v>
      </c>
      <c r="D595" s="10"/>
      <c r="E595" s="15"/>
      <c r="F595" s="15"/>
      <c r="G595" s="15"/>
    </row>
    <row r="596" spans="1:7" ht="15" customHeight="1" x14ac:dyDescent="0.25">
      <c r="A596" s="8">
        <v>265</v>
      </c>
      <c r="B596" s="9" t="s">
        <v>1082</v>
      </c>
      <c r="C596" s="8" t="s">
        <v>1083</v>
      </c>
      <c r="D596" s="10" t="s">
        <v>118</v>
      </c>
      <c r="E596" s="11">
        <v>200</v>
      </c>
      <c r="F596" s="12">
        <v>7.14</v>
      </c>
      <c r="G596" s="11">
        <f>F596*E596</f>
        <v>1428</v>
      </c>
    </row>
    <row r="597" spans="1:7" ht="15" customHeight="1" x14ac:dyDescent="0.25">
      <c r="A597" s="8">
        <v>266</v>
      </c>
      <c r="B597" s="9" t="s">
        <v>1084</v>
      </c>
      <c r="C597" s="8" t="s">
        <v>1085</v>
      </c>
      <c r="D597" s="10" t="s">
        <v>118</v>
      </c>
      <c r="E597" s="11">
        <v>50</v>
      </c>
      <c r="F597" s="12">
        <v>7.09</v>
      </c>
      <c r="G597" s="11">
        <f>F597*E597</f>
        <v>354.5</v>
      </c>
    </row>
    <row r="598" spans="1:7" ht="15" customHeight="1" x14ac:dyDescent="0.25">
      <c r="A598" s="8">
        <v>267</v>
      </c>
      <c r="B598" s="9" t="s">
        <v>1086</v>
      </c>
      <c r="C598" s="8" t="s">
        <v>1087</v>
      </c>
      <c r="D598" s="10" t="s">
        <v>118</v>
      </c>
      <c r="E598" s="11">
        <v>10</v>
      </c>
      <c r="F598" s="12">
        <v>8.4600000000000009</v>
      </c>
      <c r="G598" s="11">
        <f>F598*E598</f>
        <v>84.600000000000009</v>
      </c>
    </row>
    <row r="599" spans="1:7" s="1" customFormat="1" x14ac:dyDescent="0.25">
      <c r="C599" s="22" t="s">
        <v>1088</v>
      </c>
      <c r="D599" s="22"/>
      <c r="E599" s="22"/>
      <c r="F599" s="22"/>
      <c r="G599" s="14">
        <f>SUM(G595:G598)</f>
        <v>1867.1</v>
      </c>
    </row>
    <row r="600" spans="1:7" s="2" customFormat="1" ht="15" customHeight="1" x14ac:dyDescent="0.25">
      <c r="B600" s="7" t="s">
        <v>1089</v>
      </c>
      <c r="C600" s="7" t="s">
        <v>1090</v>
      </c>
      <c r="D600" s="6"/>
      <c r="E600" s="6"/>
      <c r="F600" s="6"/>
      <c r="G600" s="6"/>
    </row>
    <row r="601" spans="1:7" ht="15" customHeight="1" x14ac:dyDescent="0.25">
      <c r="A601" s="8"/>
      <c r="B601" s="9" t="s">
        <v>1091</v>
      </c>
      <c r="C601" s="8" t="s">
        <v>1092</v>
      </c>
      <c r="D601" s="10"/>
      <c r="E601" s="15"/>
      <c r="F601" s="15"/>
      <c r="G601" s="15"/>
    </row>
    <row r="602" spans="1:7" ht="15" customHeight="1" x14ac:dyDescent="0.25">
      <c r="A602" s="8">
        <v>268</v>
      </c>
      <c r="B602" s="9" t="s">
        <v>1093</v>
      </c>
      <c r="C602" s="8" t="s">
        <v>1094</v>
      </c>
      <c r="D602" s="10" t="s">
        <v>118</v>
      </c>
      <c r="E602" s="11">
        <v>1965.37</v>
      </c>
      <c r="F602" s="12">
        <v>5.38</v>
      </c>
      <c r="G602" s="11">
        <f>F602*E602</f>
        <v>10573.6906</v>
      </c>
    </row>
    <row r="603" spans="1:7" ht="15" customHeight="1" x14ac:dyDescent="0.25">
      <c r="A603" s="8">
        <v>269</v>
      </c>
      <c r="B603" s="9" t="s">
        <v>1095</v>
      </c>
      <c r="C603" s="8" t="s">
        <v>1096</v>
      </c>
      <c r="D603" s="10" t="s">
        <v>118</v>
      </c>
      <c r="E603" s="11">
        <v>100</v>
      </c>
      <c r="F603" s="12">
        <v>5.77</v>
      </c>
      <c r="G603" s="11">
        <f>F603*E603</f>
        <v>577</v>
      </c>
    </row>
    <row r="604" spans="1:7" ht="15" customHeight="1" x14ac:dyDescent="0.25">
      <c r="A604" s="8">
        <v>270</v>
      </c>
      <c r="B604" s="9" t="s">
        <v>1097</v>
      </c>
      <c r="C604" s="8" t="s">
        <v>1098</v>
      </c>
      <c r="D604" s="10" t="s">
        <v>118</v>
      </c>
      <c r="E604" s="11">
        <v>50</v>
      </c>
      <c r="F604" s="12">
        <v>6.36</v>
      </c>
      <c r="G604" s="11">
        <f>F604*E604</f>
        <v>318</v>
      </c>
    </row>
    <row r="605" spans="1:7" ht="15" customHeight="1" x14ac:dyDescent="0.25">
      <c r="A605" s="8">
        <v>271</v>
      </c>
      <c r="B605" s="9" t="s">
        <v>1099</v>
      </c>
      <c r="C605" s="8" t="s">
        <v>1100</v>
      </c>
      <c r="D605" s="10" t="s">
        <v>118</v>
      </c>
      <c r="E605" s="11">
        <v>50</v>
      </c>
      <c r="F605" s="12">
        <v>7.34</v>
      </c>
      <c r="G605" s="11">
        <f>F605*E605</f>
        <v>367</v>
      </c>
    </row>
    <row r="606" spans="1:7" ht="15" customHeight="1" x14ac:dyDescent="0.25">
      <c r="A606" s="8"/>
      <c r="B606" s="9" t="s">
        <v>1101</v>
      </c>
      <c r="C606" s="8" t="s">
        <v>1102</v>
      </c>
      <c r="D606" s="10"/>
      <c r="E606" s="15"/>
      <c r="F606" s="15"/>
      <c r="G606" s="15"/>
    </row>
    <row r="607" spans="1:7" ht="15" customHeight="1" x14ac:dyDescent="0.25">
      <c r="A607" s="8">
        <v>272</v>
      </c>
      <c r="B607" s="9" t="s">
        <v>1103</v>
      </c>
      <c r="C607" s="8" t="s">
        <v>1104</v>
      </c>
      <c r="D607" s="10" t="s">
        <v>118</v>
      </c>
      <c r="E607" s="11">
        <v>139.4</v>
      </c>
      <c r="F607" s="12">
        <v>7.44</v>
      </c>
      <c r="G607" s="11">
        <f>F607*E607</f>
        <v>1037.1360000000002</v>
      </c>
    </row>
    <row r="608" spans="1:7" ht="15" customHeight="1" x14ac:dyDescent="0.25">
      <c r="A608" s="8">
        <v>273</v>
      </c>
      <c r="B608" s="9" t="s">
        <v>1105</v>
      </c>
      <c r="C608" s="8" t="s">
        <v>1106</v>
      </c>
      <c r="D608" s="10" t="s">
        <v>118</v>
      </c>
      <c r="E608" s="11">
        <v>10</v>
      </c>
      <c r="F608" s="12">
        <v>8.1199999999999992</v>
      </c>
      <c r="G608" s="11">
        <f>F608*E608</f>
        <v>81.199999999999989</v>
      </c>
    </row>
    <row r="609" spans="1:7" ht="15" customHeight="1" x14ac:dyDescent="0.25">
      <c r="A609" s="8">
        <v>274</v>
      </c>
      <c r="B609" s="9" t="s">
        <v>1107</v>
      </c>
      <c r="C609" s="8" t="s">
        <v>1108</v>
      </c>
      <c r="D609" s="10" t="s">
        <v>118</v>
      </c>
      <c r="E609" s="11">
        <v>10</v>
      </c>
      <c r="F609" s="12">
        <v>8.56</v>
      </c>
      <c r="G609" s="11">
        <f>F609*E609</f>
        <v>85.600000000000009</v>
      </c>
    </row>
    <row r="610" spans="1:7" ht="15" customHeight="1" x14ac:dyDescent="0.25">
      <c r="A610" s="8">
        <v>275</v>
      </c>
      <c r="B610" s="9" t="s">
        <v>1109</v>
      </c>
      <c r="C610" s="8" t="s">
        <v>1110</v>
      </c>
      <c r="D610" s="10" t="s">
        <v>118</v>
      </c>
      <c r="E610" s="11">
        <v>10</v>
      </c>
      <c r="F610" s="12">
        <v>11.25</v>
      </c>
      <c r="G610" s="11">
        <f>F610*E610</f>
        <v>112.5</v>
      </c>
    </row>
    <row r="611" spans="1:7" s="1" customFormat="1" x14ac:dyDescent="0.25">
      <c r="C611" s="22" t="s">
        <v>1111</v>
      </c>
      <c r="D611" s="22"/>
      <c r="E611" s="22"/>
      <c r="F611" s="22"/>
      <c r="G611" s="14">
        <f>SUM(G601:G610)</f>
        <v>13152.126600000001</v>
      </c>
    </row>
    <row r="612" spans="1:7" s="1" customFormat="1" x14ac:dyDescent="0.25">
      <c r="C612" s="22" t="s">
        <v>1112</v>
      </c>
      <c r="D612" s="22"/>
      <c r="E612" s="22"/>
      <c r="F612" s="22"/>
      <c r="G612" s="14">
        <f>G593+G599+G611</f>
        <v>15930.673500000001</v>
      </c>
    </row>
    <row r="613" spans="1:7" s="2" customFormat="1" ht="15" customHeight="1" x14ac:dyDescent="0.25">
      <c r="B613" s="7" t="s">
        <v>1113</v>
      </c>
      <c r="C613" s="7" t="s">
        <v>1114</v>
      </c>
      <c r="D613" s="6"/>
      <c r="E613" s="6"/>
      <c r="F613" s="6"/>
      <c r="G613" s="6"/>
    </row>
    <row r="614" spans="1:7" s="2" customFormat="1" ht="15" customHeight="1" x14ac:dyDescent="0.25">
      <c r="B614" s="7" t="s">
        <v>1115</v>
      </c>
      <c r="C614" s="7" t="s">
        <v>1116</v>
      </c>
      <c r="D614" s="6"/>
      <c r="E614" s="6"/>
      <c r="F614" s="6"/>
      <c r="G614" s="6"/>
    </row>
    <row r="615" spans="1:7" ht="15" customHeight="1" x14ac:dyDescent="0.25">
      <c r="A615" s="8">
        <v>276</v>
      </c>
      <c r="B615" s="9" t="s">
        <v>1117</v>
      </c>
      <c r="C615" s="8" t="s">
        <v>1118</v>
      </c>
      <c r="D615" s="10" t="s">
        <v>118</v>
      </c>
      <c r="E615" s="11">
        <v>0.85</v>
      </c>
      <c r="F615" s="12">
        <v>3.69</v>
      </c>
      <c r="G615" s="11">
        <f>F615*E615</f>
        <v>3.1364999999999998</v>
      </c>
    </row>
    <row r="616" spans="1:7" s="1" customFormat="1" x14ac:dyDescent="0.25">
      <c r="C616" s="22" t="s">
        <v>1119</v>
      </c>
      <c r="D616" s="22"/>
      <c r="E616" s="22"/>
      <c r="F616" s="22"/>
      <c r="G616" s="14">
        <f>SUM(G615:G615)</f>
        <v>3.1364999999999998</v>
      </c>
    </row>
    <row r="617" spans="1:7" s="2" customFormat="1" ht="15" customHeight="1" x14ac:dyDescent="0.25">
      <c r="B617" s="7" t="s">
        <v>1120</v>
      </c>
      <c r="C617" s="7" t="s">
        <v>1121</v>
      </c>
      <c r="D617" s="6"/>
      <c r="E617" s="6"/>
      <c r="F617" s="6"/>
      <c r="G617" s="6"/>
    </row>
    <row r="618" spans="1:7" ht="15" customHeight="1" x14ac:dyDescent="0.25">
      <c r="A618" s="8"/>
      <c r="B618" s="9" t="s">
        <v>1122</v>
      </c>
      <c r="C618" s="8" t="s">
        <v>1123</v>
      </c>
      <c r="D618" s="10"/>
      <c r="E618" s="15"/>
      <c r="F618" s="15"/>
      <c r="G618" s="15"/>
    </row>
    <row r="619" spans="1:7" ht="15" customHeight="1" x14ac:dyDescent="0.25">
      <c r="A619" s="8">
        <v>277</v>
      </c>
      <c r="B619" s="9" t="s">
        <v>1124</v>
      </c>
      <c r="C619" s="8" t="s">
        <v>1125</v>
      </c>
      <c r="D619" s="10" t="s">
        <v>118</v>
      </c>
      <c r="E619" s="11">
        <v>0.85</v>
      </c>
      <c r="F619" s="12">
        <v>16.68</v>
      </c>
      <c r="G619" s="11">
        <f>F619*E619</f>
        <v>14.177999999999999</v>
      </c>
    </row>
    <row r="620" spans="1:7" s="1" customFormat="1" x14ac:dyDescent="0.25">
      <c r="C620" s="22" t="s">
        <v>1126</v>
      </c>
      <c r="D620" s="22"/>
      <c r="E620" s="22"/>
      <c r="F620" s="22"/>
      <c r="G620" s="14">
        <f>SUM(G618:G619)</f>
        <v>14.177999999999999</v>
      </c>
    </row>
    <row r="621" spans="1:7" s="2" customFormat="1" ht="15" customHeight="1" x14ac:dyDescent="0.25">
      <c r="B621" s="7" t="s">
        <v>1127</v>
      </c>
      <c r="C621" s="7" t="s">
        <v>1128</v>
      </c>
      <c r="D621" s="6"/>
      <c r="E621" s="6"/>
      <c r="F621" s="6"/>
      <c r="G621" s="6"/>
    </row>
    <row r="622" spans="1:7" ht="15" customHeight="1" x14ac:dyDescent="0.25">
      <c r="A622" s="8"/>
      <c r="B622" s="9" t="s">
        <v>1129</v>
      </c>
      <c r="C622" s="8" t="s">
        <v>1130</v>
      </c>
      <c r="D622" s="10"/>
      <c r="E622" s="15"/>
      <c r="F622" s="15"/>
      <c r="G622" s="15"/>
    </row>
    <row r="623" spans="1:7" ht="15" customHeight="1" x14ac:dyDescent="0.25">
      <c r="A623" s="8">
        <v>278</v>
      </c>
      <c r="B623" s="9" t="s">
        <v>1131</v>
      </c>
      <c r="C623" s="8" t="s">
        <v>1132</v>
      </c>
      <c r="D623" s="10" t="s">
        <v>118</v>
      </c>
      <c r="E623" s="11">
        <v>5.12</v>
      </c>
      <c r="F623" s="12">
        <v>10.57</v>
      </c>
      <c r="G623" s="11">
        <f>F623*E623</f>
        <v>54.118400000000001</v>
      </c>
    </row>
    <row r="624" spans="1:7" s="1" customFormat="1" x14ac:dyDescent="0.25">
      <c r="C624" s="22" t="s">
        <v>1133</v>
      </c>
      <c r="D624" s="22"/>
      <c r="E624" s="22"/>
      <c r="F624" s="22"/>
      <c r="G624" s="14">
        <f>SUM(G622:G623)</f>
        <v>54.118400000000001</v>
      </c>
    </row>
    <row r="625" spans="1:7" s="1" customFormat="1" x14ac:dyDescent="0.25">
      <c r="C625" s="22" t="s">
        <v>1134</v>
      </c>
      <c r="D625" s="22"/>
      <c r="E625" s="22"/>
      <c r="F625" s="22"/>
      <c r="G625" s="14">
        <f>G616+G620+G624</f>
        <v>71.432900000000004</v>
      </c>
    </row>
    <row r="626" spans="1:7" s="2" customFormat="1" ht="15" customHeight="1" x14ac:dyDescent="0.25">
      <c r="B626" s="7" t="s">
        <v>1135</v>
      </c>
      <c r="C626" s="7" t="s">
        <v>1136</v>
      </c>
      <c r="D626" s="6"/>
      <c r="E626" s="6"/>
      <c r="F626" s="6"/>
      <c r="G626" s="6"/>
    </row>
    <row r="627" spans="1:7" s="2" customFormat="1" ht="15" customHeight="1" x14ac:dyDescent="0.25">
      <c r="B627" s="7" t="s">
        <v>1137</v>
      </c>
      <c r="C627" s="7" t="s">
        <v>1138</v>
      </c>
      <c r="D627" s="6"/>
      <c r="E627" s="6"/>
      <c r="F627" s="6"/>
      <c r="G627" s="6"/>
    </row>
    <row r="628" spans="1:7" ht="15" customHeight="1" x14ac:dyDescent="0.25">
      <c r="A628" s="8"/>
      <c r="B628" s="9" t="s">
        <v>1139</v>
      </c>
      <c r="C628" s="8" t="s">
        <v>1140</v>
      </c>
      <c r="D628" s="10"/>
      <c r="E628" s="15"/>
      <c r="F628" s="15"/>
      <c r="G628" s="15"/>
    </row>
    <row r="629" spans="1:7" ht="15" customHeight="1" x14ac:dyDescent="0.25">
      <c r="A629" s="8">
        <v>279</v>
      </c>
      <c r="B629" s="9" t="s">
        <v>1141</v>
      </c>
      <c r="C629" s="8" t="s">
        <v>1142</v>
      </c>
      <c r="D629" s="10" t="s">
        <v>118</v>
      </c>
      <c r="E629" s="11">
        <v>10</v>
      </c>
      <c r="F629" s="12">
        <v>44.32</v>
      </c>
      <c r="G629" s="11">
        <f>F629*E629</f>
        <v>443.2</v>
      </c>
    </row>
    <row r="630" spans="1:7" ht="15" customHeight="1" x14ac:dyDescent="0.25">
      <c r="A630" s="8">
        <v>280</v>
      </c>
      <c r="B630" s="9" t="s">
        <v>1143</v>
      </c>
      <c r="C630" s="8" t="s">
        <v>1144</v>
      </c>
      <c r="D630" s="10" t="s">
        <v>118</v>
      </c>
      <c r="E630" s="11">
        <v>33.93</v>
      </c>
      <c r="F630" s="12">
        <v>46.7</v>
      </c>
      <c r="G630" s="11">
        <f>F630*E630</f>
        <v>1584.5310000000002</v>
      </c>
    </row>
    <row r="631" spans="1:7" ht="15" customHeight="1" x14ac:dyDescent="0.25">
      <c r="A631" s="8"/>
      <c r="B631" s="9" t="s">
        <v>1145</v>
      </c>
      <c r="C631" s="8" t="s">
        <v>1146</v>
      </c>
      <c r="D631" s="10"/>
      <c r="E631" s="15"/>
      <c r="F631" s="15"/>
      <c r="G631" s="15"/>
    </row>
    <row r="632" spans="1:7" ht="15" customHeight="1" x14ac:dyDescent="0.25">
      <c r="A632" s="8">
        <v>281</v>
      </c>
      <c r="B632" s="9" t="s">
        <v>1147</v>
      </c>
      <c r="C632" s="8" t="s">
        <v>1148</v>
      </c>
      <c r="D632" s="10" t="s">
        <v>118</v>
      </c>
      <c r="E632" s="11">
        <v>215.56</v>
      </c>
      <c r="F632" s="12">
        <v>64.599999999999994</v>
      </c>
      <c r="G632" s="11">
        <f>F632*E632</f>
        <v>13925.175999999999</v>
      </c>
    </row>
    <row r="633" spans="1:7" ht="15" customHeight="1" x14ac:dyDescent="0.25">
      <c r="A633" s="8"/>
      <c r="B633" s="9" t="s">
        <v>1149</v>
      </c>
      <c r="C633" s="8" t="s">
        <v>1150</v>
      </c>
      <c r="D633" s="10"/>
      <c r="E633" s="15"/>
      <c r="F633" s="15"/>
      <c r="G633" s="15"/>
    </row>
    <row r="634" spans="1:7" ht="15" customHeight="1" x14ac:dyDescent="0.25">
      <c r="A634" s="8">
        <v>282</v>
      </c>
      <c r="B634" s="9" t="s">
        <v>1151</v>
      </c>
      <c r="C634" s="8" t="s">
        <v>1152</v>
      </c>
      <c r="D634" s="10" t="s">
        <v>118</v>
      </c>
      <c r="E634" s="11">
        <v>10</v>
      </c>
      <c r="F634" s="12">
        <v>68.31</v>
      </c>
      <c r="G634" s="11">
        <f>F634*E634</f>
        <v>683.1</v>
      </c>
    </row>
    <row r="635" spans="1:7" ht="15" customHeight="1" x14ac:dyDescent="0.25">
      <c r="A635" s="8"/>
      <c r="B635" s="9" t="s">
        <v>1153</v>
      </c>
      <c r="C635" s="8" t="s">
        <v>1154</v>
      </c>
      <c r="D635" s="10"/>
      <c r="E635" s="15"/>
      <c r="F635" s="15"/>
      <c r="G635" s="15"/>
    </row>
    <row r="636" spans="1:7" ht="15" customHeight="1" x14ac:dyDescent="0.25">
      <c r="A636" s="8">
        <v>283</v>
      </c>
      <c r="B636" s="9" t="s">
        <v>1155</v>
      </c>
      <c r="C636" s="8" t="s">
        <v>1156</v>
      </c>
      <c r="D636" s="10" t="s">
        <v>1157</v>
      </c>
      <c r="E636" s="11">
        <v>19.559999999999999</v>
      </c>
      <c r="F636" s="12">
        <v>38.619999999999997</v>
      </c>
      <c r="G636" s="11">
        <f>F636*E636</f>
        <v>755.40719999999988</v>
      </c>
    </row>
    <row r="637" spans="1:7" ht="15" customHeight="1" x14ac:dyDescent="0.25">
      <c r="A637" s="8">
        <v>284</v>
      </c>
      <c r="B637" s="9" t="s">
        <v>1158</v>
      </c>
      <c r="C637" s="8" t="s">
        <v>1159</v>
      </c>
      <c r="D637" s="10" t="s">
        <v>118</v>
      </c>
      <c r="E637" s="11">
        <v>63.81</v>
      </c>
      <c r="F637" s="12">
        <v>35.700000000000003</v>
      </c>
      <c r="G637" s="11">
        <f>F637*E637</f>
        <v>2278.0170000000003</v>
      </c>
    </row>
    <row r="638" spans="1:7" ht="15" customHeight="1" x14ac:dyDescent="0.25">
      <c r="A638" s="8"/>
      <c r="B638" s="9" t="s">
        <v>1160</v>
      </c>
      <c r="C638" s="8" t="s">
        <v>1161</v>
      </c>
      <c r="D638" s="10"/>
      <c r="E638" s="15"/>
      <c r="F638" s="15"/>
      <c r="G638" s="15"/>
    </row>
    <row r="639" spans="1:7" ht="15" customHeight="1" x14ac:dyDescent="0.25">
      <c r="A639" s="8">
        <v>285</v>
      </c>
      <c r="B639" s="9" t="s">
        <v>1162</v>
      </c>
      <c r="C639" s="8" t="s">
        <v>1163</v>
      </c>
      <c r="D639" s="10" t="s">
        <v>118</v>
      </c>
      <c r="E639" s="11">
        <v>182.84</v>
      </c>
      <c r="F639" s="12">
        <v>69.2</v>
      </c>
      <c r="G639" s="11">
        <f>F639*E639</f>
        <v>12652.528</v>
      </c>
    </row>
    <row r="640" spans="1:7" ht="15" customHeight="1" x14ac:dyDescent="0.25">
      <c r="A640" s="8">
        <v>286</v>
      </c>
      <c r="B640" s="9" t="s">
        <v>1164</v>
      </c>
      <c r="C640" s="8" t="s">
        <v>1165</v>
      </c>
      <c r="D640" s="10" t="s">
        <v>118</v>
      </c>
      <c r="E640" s="11">
        <v>724.25</v>
      </c>
      <c r="F640" s="12">
        <v>60.9</v>
      </c>
      <c r="G640" s="11">
        <f>F640*E640</f>
        <v>44106.824999999997</v>
      </c>
    </row>
    <row r="641" spans="1:7" ht="15" customHeight="1" x14ac:dyDescent="0.25">
      <c r="A641" s="8">
        <v>287</v>
      </c>
      <c r="B641" s="9" t="s">
        <v>1166</v>
      </c>
      <c r="C641" s="8" t="s">
        <v>1167</v>
      </c>
      <c r="D641" s="10" t="s">
        <v>118</v>
      </c>
      <c r="E641" s="11">
        <v>11.43</v>
      </c>
      <c r="F641" s="12">
        <v>7.2</v>
      </c>
      <c r="G641" s="11">
        <f>F641*E641</f>
        <v>82.296000000000006</v>
      </c>
    </row>
    <row r="642" spans="1:7" ht="15" customHeight="1" x14ac:dyDescent="0.25">
      <c r="A642" s="8"/>
      <c r="B642" s="9" t="s">
        <v>1168</v>
      </c>
      <c r="C642" s="8" t="s">
        <v>1169</v>
      </c>
      <c r="D642" s="10"/>
      <c r="E642" s="15"/>
      <c r="F642" s="15"/>
      <c r="G642" s="15"/>
    </row>
    <row r="643" spans="1:7" ht="15" customHeight="1" x14ac:dyDescent="0.25">
      <c r="A643" s="8">
        <v>288</v>
      </c>
      <c r="B643" s="9" t="s">
        <v>1170</v>
      </c>
      <c r="C643" s="8" t="s">
        <v>1171</v>
      </c>
      <c r="D643" s="10" t="s">
        <v>118</v>
      </c>
      <c r="E643" s="11">
        <v>80.83</v>
      </c>
      <c r="F643" s="12">
        <v>7.83</v>
      </c>
      <c r="G643" s="11">
        <f>F643*E643</f>
        <v>632.89890000000003</v>
      </c>
    </row>
    <row r="644" spans="1:7" ht="15" customHeight="1" x14ac:dyDescent="0.25">
      <c r="A644" s="8">
        <v>289</v>
      </c>
      <c r="B644" s="9" t="s">
        <v>1172</v>
      </c>
      <c r="C644" s="8" t="s">
        <v>1173</v>
      </c>
      <c r="D644" s="10" t="s">
        <v>118</v>
      </c>
      <c r="E644" s="11">
        <v>30.41</v>
      </c>
      <c r="F644" s="12">
        <v>14.18</v>
      </c>
      <c r="G644" s="11">
        <f>F644*E644</f>
        <v>431.21379999999999</v>
      </c>
    </row>
    <row r="645" spans="1:7" ht="15" customHeight="1" x14ac:dyDescent="0.25">
      <c r="A645" s="8">
        <v>290</v>
      </c>
      <c r="B645" s="9" t="s">
        <v>1174</v>
      </c>
      <c r="C645" s="8" t="s">
        <v>1175</v>
      </c>
      <c r="D645" s="10" t="s">
        <v>118</v>
      </c>
      <c r="E645" s="11">
        <v>43.75</v>
      </c>
      <c r="F645" s="12">
        <v>15.66</v>
      </c>
      <c r="G645" s="11">
        <f>F645*E645</f>
        <v>685.125</v>
      </c>
    </row>
    <row r="646" spans="1:7" s="1" customFormat="1" x14ac:dyDescent="0.25">
      <c r="C646" s="22" t="s">
        <v>1176</v>
      </c>
      <c r="D646" s="22"/>
      <c r="E646" s="22"/>
      <c r="F646" s="22"/>
      <c r="G646" s="14">
        <f>SUM(G628:G645)</f>
        <v>78260.317899999995</v>
      </c>
    </row>
    <row r="647" spans="1:7" s="2" customFormat="1" ht="15" customHeight="1" x14ac:dyDescent="0.25">
      <c r="B647" s="7" t="s">
        <v>1177</v>
      </c>
      <c r="C647" s="7" t="s">
        <v>1178</v>
      </c>
      <c r="D647" s="6"/>
      <c r="E647" s="6"/>
      <c r="F647" s="6"/>
      <c r="G647" s="6"/>
    </row>
    <row r="648" spans="1:7" ht="15" customHeight="1" x14ac:dyDescent="0.25">
      <c r="A648" s="8"/>
      <c r="B648" s="9" t="s">
        <v>1179</v>
      </c>
      <c r="C648" s="8" t="s">
        <v>1180</v>
      </c>
      <c r="D648" s="10"/>
      <c r="E648" s="15"/>
      <c r="F648" s="15"/>
      <c r="G648" s="15"/>
    </row>
    <row r="649" spans="1:7" ht="15" customHeight="1" x14ac:dyDescent="0.25">
      <c r="A649" s="8">
        <v>291</v>
      </c>
      <c r="B649" s="9" t="s">
        <v>1181</v>
      </c>
      <c r="C649" s="8" t="s">
        <v>1182</v>
      </c>
      <c r="D649" s="10" t="s">
        <v>118</v>
      </c>
      <c r="E649" s="11">
        <v>48.47</v>
      </c>
      <c r="F649" s="12">
        <v>21.17</v>
      </c>
      <c r="G649" s="11">
        <f>F649*E649</f>
        <v>1026.1099000000002</v>
      </c>
    </row>
    <row r="650" spans="1:7" ht="15" customHeight="1" x14ac:dyDescent="0.25">
      <c r="A650" s="8"/>
      <c r="B650" s="9" t="s">
        <v>1183</v>
      </c>
      <c r="C650" s="8" t="s">
        <v>1184</v>
      </c>
      <c r="D650" s="10"/>
      <c r="E650" s="15"/>
      <c r="F650" s="15"/>
      <c r="G650" s="15"/>
    </row>
    <row r="651" spans="1:7" ht="15" customHeight="1" x14ac:dyDescent="0.25">
      <c r="A651" s="8">
        <v>292</v>
      </c>
      <c r="B651" s="9" t="s">
        <v>1185</v>
      </c>
      <c r="C651" s="8" t="s">
        <v>1186</v>
      </c>
      <c r="D651" s="10" t="s">
        <v>118</v>
      </c>
      <c r="E651" s="11">
        <v>99.41</v>
      </c>
      <c r="F651" s="12">
        <v>44.52</v>
      </c>
      <c r="G651" s="11">
        <f>F651*E651</f>
        <v>4425.7332000000006</v>
      </c>
    </row>
    <row r="652" spans="1:7" s="1" customFormat="1" x14ac:dyDescent="0.25">
      <c r="C652" s="22" t="s">
        <v>1187</v>
      </c>
      <c r="D652" s="22"/>
      <c r="E652" s="22"/>
      <c r="F652" s="22"/>
      <c r="G652" s="14">
        <f>SUM(G648:G651)</f>
        <v>5451.843100000001</v>
      </c>
    </row>
    <row r="653" spans="1:7" s="2" customFormat="1" ht="15" customHeight="1" x14ac:dyDescent="0.25">
      <c r="B653" s="7" t="s">
        <v>1188</v>
      </c>
      <c r="C653" s="7" t="s">
        <v>1189</v>
      </c>
      <c r="D653" s="6"/>
      <c r="E653" s="6"/>
      <c r="F653" s="6"/>
      <c r="G653" s="6"/>
    </row>
    <row r="654" spans="1:7" ht="15" customHeight="1" x14ac:dyDescent="0.25">
      <c r="A654" s="8"/>
      <c r="B654" s="9" t="s">
        <v>1190</v>
      </c>
      <c r="C654" s="8" t="s">
        <v>1191</v>
      </c>
      <c r="D654" s="10"/>
      <c r="E654" s="15"/>
      <c r="F654" s="15"/>
      <c r="G654" s="15"/>
    </row>
    <row r="655" spans="1:7" ht="15" customHeight="1" x14ac:dyDescent="0.25">
      <c r="A655" s="8">
        <v>293</v>
      </c>
      <c r="B655" s="9" t="s">
        <v>1192</v>
      </c>
      <c r="C655" s="8" t="s">
        <v>1193</v>
      </c>
      <c r="D655" s="10" t="s">
        <v>706</v>
      </c>
      <c r="E655" s="11">
        <v>26</v>
      </c>
      <c r="F655" s="12">
        <v>63.9</v>
      </c>
      <c r="G655" s="11">
        <f>F655*E655</f>
        <v>1661.3999999999999</v>
      </c>
    </row>
    <row r="656" spans="1:7" ht="15" customHeight="1" x14ac:dyDescent="0.25">
      <c r="A656" s="8">
        <v>294</v>
      </c>
      <c r="B656" s="9" t="s">
        <v>1194</v>
      </c>
      <c r="C656" s="8" t="s">
        <v>1195</v>
      </c>
      <c r="D656" s="10" t="s">
        <v>706</v>
      </c>
      <c r="E656" s="11">
        <v>2</v>
      </c>
      <c r="F656" s="12">
        <v>82.07</v>
      </c>
      <c r="G656" s="11">
        <f>F656*E656</f>
        <v>164.14</v>
      </c>
    </row>
    <row r="657" spans="1:7" s="1" customFormat="1" x14ac:dyDescent="0.25">
      <c r="C657" s="22" t="s">
        <v>1196</v>
      </c>
      <c r="D657" s="22"/>
      <c r="E657" s="22"/>
      <c r="F657" s="22"/>
      <c r="G657" s="14">
        <f>SUM(G654:G656)</f>
        <v>1825.54</v>
      </c>
    </row>
    <row r="658" spans="1:7" s="1" customFormat="1" x14ac:dyDescent="0.25">
      <c r="C658" s="22" t="s">
        <v>1197</v>
      </c>
      <c r="D658" s="22"/>
      <c r="E658" s="22"/>
      <c r="F658" s="22"/>
      <c r="G658" s="14">
        <f>G646+G652+G657</f>
        <v>85537.700999999986</v>
      </c>
    </row>
    <row r="659" spans="1:7" s="1" customFormat="1" x14ac:dyDescent="0.25">
      <c r="C659" s="22" t="s">
        <v>1198</v>
      </c>
      <c r="D659" s="22"/>
      <c r="E659" s="22"/>
      <c r="F659" s="22"/>
      <c r="G659" s="14">
        <f>G612+G625+G658</f>
        <v>101539.80739999999</v>
      </c>
    </row>
    <row r="661" spans="1:7" s="2" customFormat="1" ht="15" customHeight="1" x14ac:dyDescent="0.25">
      <c r="B661" s="7" t="s">
        <v>1199</v>
      </c>
      <c r="C661" s="7" t="s">
        <v>1200</v>
      </c>
      <c r="D661" s="6"/>
      <c r="E661" s="6"/>
      <c r="F661" s="6"/>
      <c r="G661" s="6"/>
    </row>
    <row r="662" spans="1:7" s="2" customFormat="1" ht="15" customHeight="1" x14ac:dyDescent="0.25">
      <c r="B662" s="7" t="s">
        <v>1201</v>
      </c>
      <c r="C662" s="7" t="s">
        <v>1202</v>
      </c>
      <c r="D662" s="6"/>
      <c r="E662" s="6"/>
      <c r="F662" s="6"/>
      <c r="G662" s="6"/>
    </row>
    <row r="663" spans="1:7" s="2" customFormat="1" ht="15" customHeight="1" x14ac:dyDescent="0.25">
      <c r="B663" s="7" t="s">
        <v>1203</v>
      </c>
      <c r="C663" s="7" t="s">
        <v>1204</v>
      </c>
      <c r="D663" s="6"/>
      <c r="E663" s="6"/>
      <c r="F663" s="6"/>
      <c r="G663" s="6"/>
    </row>
    <row r="664" spans="1:7" ht="15" customHeight="1" x14ac:dyDescent="0.25">
      <c r="A664" s="8"/>
      <c r="B664" s="9" t="s">
        <v>1205</v>
      </c>
      <c r="C664" s="8" t="s">
        <v>1206</v>
      </c>
      <c r="D664" s="10"/>
      <c r="E664" s="15"/>
      <c r="F664" s="15"/>
      <c r="G664" s="15"/>
    </row>
    <row r="665" spans="1:7" ht="15" customHeight="1" x14ac:dyDescent="0.25">
      <c r="A665" s="8">
        <v>295</v>
      </c>
      <c r="B665" s="9" t="s">
        <v>1207</v>
      </c>
      <c r="C665" s="8" t="s">
        <v>1208</v>
      </c>
      <c r="D665" s="10" t="s">
        <v>118</v>
      </c>
      <c r="E665" s="11">
        <v>133.84</v>
      </c>
      <c r="F665" s="12">
        <v>65.88</v>
      </c>
      <c r="G665" s="11">
        <f>F665*E665</f>
        <v>8817.3791999999994</v>
      </c>
    </row>
    <row r="666" spans="1:7" ht="15" customHeight="1" x14ac:dyDescent="0.25">
      <c r="A666" s="8">
        <v>296</v>
      </c>
      <c r="B666" s="9" t="s">
        <v>1209</v>
      </c>
      <c r="C666" s="8" t="s">
        <v>1210</v>
      </c>
      <c r="D666" s="10" t="s">
        <v>118</v>
      </c>
      <c r="E666" s="11">
        <v>48.1</v>
      </c>
      <c r="F666" s="12">
        <v>67.2</v>
      </c>
      <c r="G666" s="11">
        <f>F666*E666</f>
        <v>3232.32</v>
      </c>
    </row>
    <row r="667" spans="1:7" ht="15" customHeight="1" x14ac:dyDescent="0.25">
      <c r="A667" s="8"/>
      <c r="B667" s="9" t="s">
        <v>1211</v>
      </c>
      <c r="C667" s="8" t="s">
        <v>1212</v>
      </c>
      <c r="D667" s="10"/>
      <c r="E667" s="15"/>
      <c r="F667" s="15"/>
      <c r="G667" s="15"/>
    </row>
    <row r="668" spans="1:7" ht="15" customHeight="1" x14ac:dyDescent="0.25">
      <c r="A668" s="8">
        <v>297</v>
      </c>
      <c r="B668" s="9" t="s">
        <v>1213</v>
      </c>
      <c r="C668" s="8" t="s">
        <v>1214</v>
      </c>
      <c r="D668" s="10" t="s">
        <v>118</v>
      </c>
      <c r="E668" s="11">
        <v>48.1</v>
      </c>
      <c r="F668" s="12">
        <v>19.079999999999998</v>
      </c>
      <c r="G668" s="11">
        <f>F668*E668</f>
        <v>917.74799999999993</v>
      </c>
    </row>
    <row r="669" spans="1:7" s="1" customFormat="1" x14ac:dyDescent="0.25">
      <c r="C669" s="22" t="s">
        <v>1215</v>
      </c>
      <c r="D669" s="22"/>
      <c r="E669" s="22"/>
      <c r="F669" s="22"/>
      <c r="G669" s="14">
        <f>SUM(G664:G668)</f>
        <v>12967.447199999999</v>
      </c>
    </row>
    <row r="670" spans="1:7" s="1" customFormat="1" x14ac:dyDescent="0.25">
      <c r="C670" s="22" t="s">
        <v>1216</v>
      </c>
      <c r="D670" s="22"/>
      <c r="E670" s="22"/>
      <c r="F670" s="22"/>
      <c r="G670" s="14">
        <f>G669</f>
        <v>12967.447199999999</v>
      </c>
    </row>
    <row r="671" spans="1:7" s="2" customFormat="1" ht="15" customHeight="1" x14ac:dyDescent="0.25">
      <c r="B671" s="7" t="s">
        <v>1217</v>
      </c>
      <c r="C671" s="7" t="s">
        <v>1218</v>
      </c>
      <c r="D671" s="6"/>
      <c r="E671" s="6"/>
      <c r="F671" s="6"/>
      <c r="G671" s="6"/>
    </row>
    <row r="672" spans="1:7" s="2" customFormat="1" ht="15" customHeight="1" x14ac:dyDescent="0.25">
      <c r="B672" s="7" t="s">
        <v>1219</v>
      </c>
      <c r="C672" s="7" t="s">
        <v>1220</v>
      </c>
      <c r="D672" s="6"/>
      <c r="E672" s="6"/>
      <c r="F672" s="6"/>
      <c r="G672" s="6"/>
    </row>
    <row r="673" spans="1:7" ht="15" customHeight="1" x14ac:dyDescent="0.25">
      <c r="A673" s="8"/>
      <c r="B673" s="9" t="s">
        <v>1221</v>
      </c>
      <c r="C673" s="8" t="s">
        <v>1222</v>
      </c>
      <c r="D673" s="10"/>
      <c r="E673" s="15"/>
      <c r="F673" s="15"/>
      <c r="G673" s="15"/>
    </row>
    <row r="674" spans="1:7" ht="15" customHeight="1" x14ac:dyDescent="0.25">
      <c r="A674" s="8">
        <v>298</v>
      </c>
      <c r="B674" s="9" t="s">
        <v>1223</v>
      </c>
      <c r="C674" s="8" t="s">
        <v>1224</v>
      </c>
      <c r="D674" s="10" t="s">
        <v>118</v>
      </c>
      <c r="E674" s="11">
        <v>122.54</v>
      </c>
      <c r="F674" s="12">
        <v>80.83</v>
      </c>
      <c r="G674" s="11">
        <f>F674*E674</f>
        <v>9904.9081999999999</v>
      </c>
    </row>
    <row r="675" spans="1:7" ht="15" customHeight="1" x14ac:dyDescent="0.25">
      <c r="A675" s="8"/>
      <c r="B675" s="9" t="s">
        <v>1225</v>
      </c>
      <c r="C675" s="8" t="s">
        <v>1212</v>
      </c>
      <c r="D675" s="10"/>
      <c r="E675" s="15"/>
      <c r="F675" s="15"/>
      <c r="G675" s="15"/>
    </row>
    <row r="676" spans="1:7" ht="15" customHeight="1" x14ac:dyDescent="0.25">
      <c r="A676" s="8">
        <v>299</v>
      </c>
      <c r="B676" s="9" t="s">
        <v>1226</v>
      </c>
      <c r="C676" s="8" t="s">
        <v>1227</v>
      </c>
      <c r="D676" s="10" t="s">
        <v>118</v>
      </c>
      <c r="E676" s="11">
        <v>122.54</v>
      </c>
      <c r="F676" s="12">
        <v>20.059999999999999</v>
      </c>
      <c r="G676" s="11">
        <f>F676*E676</f>
        <v>2458.1523999999999</v>
      </c>
    </row>
    <row r="677" spans="1:7" ht="15" customHeight="1" x14ac:dyDescent="0.25">
      <c r="A677" s="8">
        <v>300</v>
      </c>
      <c r="B677" s="9" t="s">
        <v>1228</v>
      </c>
      <c r="C677" s="8" t="s">
        <v>1229</v>
      </c>
      <c r="D677" s="10" t="s">
        <v>118</v>
      </c>
      <c r="E677" s="11">
        <v>4.12</v>
      </c>
      <c r="F677" s="12">
        <v>110</v>
      </c>
      <c r="G677" s="11">
        <f>F677*E677</f>
        <v>453.2</v>
      </c>
    </row>
    <row r="678" spans="1:7" s="1" customFormat="1" x14ac:dyDescent="0.25">
      <c r="C678" s="22" t="s">
        <v>1230</v>
      </c>
      <c r="D678" s="22"/>
      <c r="E678" s="22"/>
      <c r="F678" s="22"/>
      <c r="G678" s="14">
        <f>SUM(G673:G677)</f>
        <v>12816.260600000001</v>
      </c>
    </row>
    <row r="679" spans="1:7" s="1" customFormat="1" x14ac:dyDescent="0.25">
      <c r="C679" s="22" t="s">
        <v>1231</v>
      </c>
      <c r="D679" s="22"/>
      <c r="E679" s="22"/>
      <c r="F679" s="22"/>
      <c r="G679" s="14">
        <f>G678</f>
        <v>12816.260600000001</v>
      </c>
    </row>
    <row r="680" spans="1:7" s="2" customFormat="1" ht="15" customHeight="1" x14ac:dyDescent="0.25">
      <c r="B680" s="7" t="s">
        <v>1232</v>
      </c>
      <c r="C680" s="7" t="s">
        <v>1233</v>
      </c>
      <c r="D680" s="6"/>
      <c r="E680" s="6"/>
      <c r="F680" s="6"/>
      <c r="G680" s="6"/>
    </row>
    <row r="681" spans="1:7" s="2" customFormat="1" ht="15" customHeight="1" x14ac:dyDescent="0.25">
      <c r="B681" s="7" t="s">
        <v>1234</v>
      </c>
      <c r="C681" s="7" t="s">
        <v>1235</v>
      </c>
      <c r="D681" s="6"/>
      <c r="E681" s="6"/>
      <c r="F681" s="6"/>
      <c r="G681" s="6"/>
    </row>
    <row r="682" spans="1:7" ht="15" customHeight="1" x14ac:dyDescent="0.25">
      <c r="A682" s="8"/>
      <c r="B682" s="9" t="s">
        <v>1236</v>
      </c>
      <c r="C682" s="8" t="s">
        <v>1237</v>
      </c>
      <c r="D682" s="10"/>
      <c r="E682" s="15"/>
      <c r="F682" s="15"/>
      <c r="G682" s="15"/>
    </row>
    <row r="683" spans="1:7" ht="15" customHeight="1" x14ac:dyDescent="0.25">
      <c r="A683" s="8">
        <v>301</v>
      </c>
      <c r="B683" s="9" t="s">
        <v>1238</v>
      </c>
      <c r="C683" s="8" t="s">
        <v>1239</v>
      </c>
      <c r="D683" s="10" t="s">
        <v>115</v>
      </c>
      <c r="E683" s="11">
        <v>165.5</v>
      </c>
      <c r="F683" s="12">
        <v>18.43</v>
      </c>
      <c r="G683" s="11">
        <f>F683*E683</f>
        <v>3050.165</v>
      </c>
    </row>
    <row r="684" spans="1:7" s="1" customFormat="1" x14ac:dyDescent="0.25">
      <c r="C684" s="22" t="s">
        <v>1240</v>
      </c>
      <c r="D684" s="22"/>
      <c r="E684" s="22"/>
      <c r="F684" s="22"/>
      <c r="G684" s="14">
        <f>SUM(G682:G683)</f>
        <v>3050.165</v>
      </c>
    </row>
    <row r="685" spans="1:7" s="1" customFormat="1" x14ac:dyDescent="0.25">
      <c r="C685" s="22" t="s">
        <v>1241</v>
      </c>
      <c r="D685" s="22"/>
      <c r="E685" s="22"/>
      <c r="F685" s="22"/>
      <c r="G685" s="14">
        <f>G684</f>
        <v>3050.165</v>
      </c>
    </row>
    <row r="686" spans="1:7" s="1" customFormat="1" x14ac:dyDescent="0.25">
      <c r="C686" s="22" t="s">
        <v>1242</v>
      </c>
      <c r="D686" s="22"/>
      <c r="E686" s="22"/>
      <c r="F686" s="22"/>
      <c r="G686" s="14">
        <f>G670+G679+G685</f>
        <v>28833.872800000001</v>
      </c>
    </row>
    <row r="688" spans="1:7" s="2" customFormat="1" ht="15" customHeight="1" x14ac:dyDescent="0.25">
      <c r="B688" s="7" t="s">
        <v>1243</v>
      </c>
      <c r="C688" s="7" t="s">
        <v>1244</v>
      </c>
      <c r="D688" s="6"/>
      <c r="E688" s="6"/>
      <c r="F688" s="6"/>
      <c r="G688" s="6"/>
    </row>
    <row r="689" spans="1:7" s="2" customFormat="1" ht="15" customHeight="1" x14ac:dyDescent="0.25">
      <c r="B689" s="7" t="s">
        <v>1245</v>
      </c>
      <c r="C689" s="7" t="s">
        <v>1246</v>
      </c>
      <c r="D689" s="6"/>
      <c r="E689" s="6"/>
      <c r="F689" s="6"/>
      <c r="G689" s="6"/>
    </row>
    <row r="690" spans="1:7" s="2" customFormat="1" ht="15" customHeight="1" x14ac:dyDescent="0.25">
      <c r="B690" s="7" t="s">
        <v>1247</v>
      </c>
      <c r="C690" s="7" t="s">
        <v>1248</v>
      </c>
      <c r="D690" s="6"/>
      <c r="E690" s="6"/>
      <c r="F690" s="6"/>
      <c r="G690" s="6"/>
    </row>
    <row r="691" spans="1:7" ht="15" customHeight="1" x14ac:dyDescent="0.25">
      <c r="A691" s="8">
        <v>302</v>
      </c>
      <c r="B691" s="9" t="s">
        <v>1249</v>
      </c>
      <c r="C691" s="8" t="s">
        <v>1250</v>
      </c>
      <c r="D691" s="10" t="s">
        <v>118</v>
      </c>
      <c r="E691" s="11">
        <v>485.52</v>
      </c>
      <c r="F691" s="12">
        <v>5.18</v>
      </c>
      <c r="G691" s="11">
        <f>F691*E691</f>
        <v>2514.9935999999998</v>
      </c>
    </row>
    <row r="692" spans="1:7" ht="15" customHeight="1" x14ac:dyDescent="0.25">
      <c r="A692" s="8">
        <v>303</v>
      </c>
      <c r="B692" s="9" t="s">
        <v>1251</v>
      </c>
      <c r="C692" s="8" t="s">
        <v>1252</v>
      </c>
      <c r="D692" s="10" t="s">
        <v>118</v>
      </c>
      <c r="E692" s="11">
        <v>485.52</v>
      </c>
      <c r="F692" s="12">
        <v>8.57</v>
      </c>
      <c r="G692" s="11">
        <f>F692*E692</f>
        <v>4160.9063999999998</v>
      </c>
    </row>
    <row r="693" spans="1:7" s="1" customFormat="1" x14ac:dyDescent="0.25">
      <c r="C693" s="22" t="s">
        <v>1253</v>
      </c>
      <c r="D693" s="22"/>
      <c r="E693" s="22"/>
      <c r="F693" s="22"/>
      <c r="G693" s="14">
        <f>SUM(G691:G692)</f>
        <v>6675.9</v>
      </c>
    </row>
    <row r="694" spans="1:7" s="1" customFormat="1" x14ac:dyDescent="0.25">
      <c r="C694" s="22" t="s">
        <v>1254</v>
      </c>
      <c r="D694" s="22"/>
      <c r="E694" s="22"/>
      <c r="F694" s="22"/>
      <c r="G694" s="14">
        <f>G693</f>
        <v>6675.9</v>
      </c>
    </row>
    <row r="695" spans="1:7" s="2" customFormat="1" ht="15" customHeight="1" x14ac:dyDescent="0.25">
      <c r="B695" s="7" t="s">
        <v>1255</v>
      </c>
      <c r="C695" s="7" t="s">
        <v>1256</v>
      </c>
      <c r="D695" s="6"/>
      <c r="E695" s="6"/>
      <c r="F695" s="6"/>
      <c r="G695" s="6"/>
    </row>
    <row r="696" spans="1:7" s="2" customFormat="1" ht="15" customHeight="1" x14ac:dyDescent="0.25">
      <c r="B696" s="7" t="s">
        <v>1257</v>
      </c>
      <c r="C696" s="7" t="s">
        <v>1258</v>
      </c>
      <c r="D696" s="6"/>
      <c r="E696" s="6"/>
      <c r="F696" s="6"/>
      <c r="G696" s="6"/>
    </row>
    <row r="697" spans="1:7" ht="15" customHeight="1" x14ac:dyDescent="0.25">
      <c r="A697" s="8">
        <v>304</v>
      </c>
      <c r="B697" s="9" t="s">
        <v>1259</v>
      </c>
      <c r="C697" s="8" t="s">
        <v>1260</v>
      </c>
      <c r="D697" s="10" t="s">
        <v>118</v>
      </c>
      <c r="E697" s="11">
        <v>5.69</v>
      </c>
      <c r="F697" s="12">
        <v>551.41999999999996</v>
      </c>
      <c r="G697" s="11">
        <f>F697*E697</f>
        <v>3137.5798</v>
      </c>
    </row>
    <row r="698" spans="1:7" s="1" customFormat="1" x14ac:dyDescent="0.25">
      <c r="C698" s="22" t="s">
        <v>1261</v>
      </c>
      <c r="D698" s="22"/>
      <c r="E698" s="22"/>
      <c r="F698" s="22"/>
      <c r="G698" s="14">
        <f>SUM(G697:G697)</f>
        <v>3137.5798</v>
      </c>
    </row>
    <row r="699" spans="1:7" s="1" customFormat="1" x14ac:dyDescent="0.25">
      <c r="C699" s="22" t="s">
        <v>1262</v>
      </c>
      <c r="D699" s="22"/>
      <c r="E699" s="22"/>
      <c r="F699" s="22"/>
      <c r="G699" s="14">
        <f>G698</f>
        <v>3137.5798</v>
      </c>
    </row>
    <row r="700" spans="1:7" s="2" customFormat="1" ht="15" customHeight="1" x14ac:dyDescent="0.25">
      <c r="B700" s="7" t="s">
        <v>1263</v>
      </c>
      <c r="C700" s="7" t="s">
        <v>1264</v>
      </c>
      <c r="D700" s="6"/>
      <c r="E700" s="6"/>
      <c r="F700" s="6"/>
      <c r="G700" s="6"/>
    </row>
    <row r="701" spans="1:7" s="2" customFormat="1" ht="15" customHeight="1" x14ac:dyDescent="0.25">
      <c r="B701" s="7" t="s">
        <v>1265</v>
      </c>
      <c r="C701" s="7" t="s">
        <v>1266</v>
      </c>
      <c r="D701" s="6"/>
      <c r="E701" s="6"/>
      <c r="F701" s="6"/>
      <c r="G701" s="6"/>
    </row>
    <row r="702" spans="1:7" ht="15" customHeight="1" x14ac:dyDescent="0.25">
      <c r="A702" s="8"/>
      <c r="B702" s="9" t="s">
        <v>1267</v>
      </c>
      <c r="C702" s="8" t="s">
        <v>1268</v>
      </c>
      <c r="D702" s="10"/>
      <c r="E702" s="15"/>
      <c r="F702" s="15"/>
      <c r="G702" s="15"/>
    </row>
    <row r="703" spans="1:7" ht="15" customHeight="1" x14ac:dyDescent="0.25">
      <c r="A703" s="8">
        <v>305</v>
      </c>
      <c r="B703" s="9" t="s">
        <v>1269</v>
      </c>
      <c r="C703" s="8" t="s">
        <v>1270</v>
      </c>
      <c r="D703" s="10" t="s">
        <v>118</v>
      </c>
      <c r="E703" s="11">
        <v>485.52</v>
      </c>
      <c r="F703" s="12">
        <v>95.9</v>
      </c>
      <c r="G703" s="11">
        <f>F703*E703</f>
        <v>46561.368000000002</v>
      </c>
    </row>
    <row r="704" spans="1:7" ht="15" customHeight="1" x14ac:dyDescent="0.25">
      <c r="A704" s="8">
        <v>306</v>
      </c>
      <c r="B704" s="9" t="s">
        <v>1271</v>
      </c>
      <c r="C704" s="8" t="s">
        <v>1272</v>
      </c>
      <c r="D704" s="10" t="s">
        <v>115</v>
      </c>
      <c r="E704" s="11">
        <v>71.069999999999993</v>
      </c>
      <c r="F704" s="12">
        <v>55.8</v>
      </c>
      <c r="G704" s="11">
        <f>F704*E704</f>
        <v>3965.7059999999992</v>
      </c>
    </row>
    <row r="705" spans="1:7" s="1" customFormat="1" x14ac:dyDescent="0.25">
      <c r="C705" s="22" t="s">
        <v>1273</v>
      </c>
      <c r="D705" s="22"/>
      <c r="E705" s="22"/>
      <c r="F705" s="22"/>
      <c r="G705" s="14">
        <f>SUM(G702:G704)</f>
        <v>50527.074000000001</v>
      </c>
    </row>
    <row r="706" spans="1:7" s="1" customFormat="1" x14ac:dyDescent="0.25">
      <c r="C706" s="22" t="s">
        <v>1274</v>
      </c>
      <c r="D706" s="22"/>
      <c r="E706" s="22"/>
      <c r="F706" s="22"/>
      <c r="G706" s="14">
        <f>G705</f>
        <v>50527.074000000001</v>
      </c>
    </row>
    <row r="707" spans="1:7" s="2" customFormat="1" ht="15" customHeight="1" x14ac:dyDescent="0.25">
      <c r="B707" s="7" t="s">
        <v>1275</v>
      </c>
      <c r="C707" s="7" t="s">
        <v>1276</v>
      </c>
      <c r="D707" s="6"/>
      <c r="E707" s="6"/>
      <c r="F707" s="6"/>
      <c r="G707" s="6"/>
    </row>
    <row r="708" spans="1:7" s="2" customFormat="1" ht="15" customHeight="1" x14ac:dyDescent="0.25">
      <c r="B708" s="7" t="s">
        <v>1277</v>
      </c>
      <c r="C708" s="7" t="s">
        <v>1278</v>
      </c>
      <c r="D708" s="6"/>
      <c r="E708" s="6"/>
      <c r="F708" s="6"/>
      <c r="G708" s="6"/>
    </row>
    <row r="709" spans="1:7" ht="15" customHeight="1" x14ac:dyDescent="0.25">
      <c r="A709" s="8">
        <v>307</v>
      </c>
      <c r="B709" s="9" t="s">
        <v>1279</v>
      </c>
      <c r="C709" s="8" t="s">
        <v>1280</v>
      </c>
      <c r="D709" s="10" t="s">
        <v>118</v>
      </c>
      <c r="E709" s="11">
        <v>90.18</v>
      </c>
      <c r="F709" s="12">
        <v>21.68</v>
      </c>
      <c r="G709" s="11">
        <f>F709*E709</f>
        <v>1955.1024000000002</v>
      </c>
    </row>
    <row r="710" spans="1:7" ht="15" customHeight="1" x14ac:dyDescent="0.25">
      <c r="A710" s="8">
        <v>308</v>
      </c>
      <c r="B710" s="9" t="s">
        <v>1281</v>
      </c>
      <c r="C710" s="8" t="s">
        <v>1282</v>
      </c>
      <c r="D710" s="10" t="s">
        <v>118</v>
      </c>
      <c r="E710" s="11">
        <v>90.18</v>
      </c>
      <c r="F710" s="12">
        <v>16.940000000000001</v>
      </c>
      <c r="G710" s="11">
        <f>F710*E710</f>
        <v>1527.6492000000003</v>
      </c>
    </row>
    <row r="711" spans="1:7" ht="15" customHeight="1" x14ac:dyDescent="0.25">
      <c r="A711" s="8">
        <v>309</v>
      </c>
      <c r="B711" s="9" t="s">
        <v>1283</v>
      </c>
      <c r="C711" s="8" t="s">
        <v>1284</v>
      </c>
      <c r="D711" s="10" t="s">
        <v>118</v>
      </c>
      <c r="E711" s="11">
        <v>90.18</v>
      </c>
      <c r="F711" s="12">
        <v>94.05</v>
      </c>
      <c r="G711" s="11">
        <f>F711*E711</f>
        <v>8481.4290000000001</v>
      </c>
    </row>
    <row r="712" spans="1:7" ht="15" customHeight="1" x14ac:dyDescent="0.25">
      <c r="A712" s="8">
        <v>310</v>
      </c>
      <c r="B712" s="9" t="s">
        <v>1285</v>
      </c>
      <c r="C712" s="8" t="s">
        <v>1286</v>
      </c>
      <c r="D712" s="10" t="s">
        <v>118</v>
      </c>
      <c r="E712" s="11">
        <v>137.57</v>
      </c>
      <c r="F712" s="12">
        <v>35.61</v>
      </c>
      <c r="G712" s="11">
        <f>F712*E712</f>
        <v>4898.8676999999998</v>
      </c>
    </row>
    <row r="713" spans="1:7" s="1" customFormat="1" x14ac:dyDescent="0.25">
      <c r="C713" s="22" t="s">
        <v>1287</v>
      </c>
      <c r="D713" s="22"/>
      <c r="E713" s="22"/>
      <c r="F713" s="22"/>
      <c r="G713" s="14">
        <f>SUM(G709:G712)</f>
        <v>16863.048299999999</v>
      </c>
    </row>
    <row r="714" spans="1:7" s="1" customFormat="1" x14ac:dyDescent="0.25">
      <c r="C714" s="22" t="s">
        <v>1288</v>
      </c>
      <c r="D714" s="22"/>
      <c r="E714" s="22"/>
      <c r="F714" s="22"/>
      <c r="G714" s="14">
        <f>G713</f>
        <v>16863.048299999999</v>
      </c>
    </row>
    <row r="715" spans="1:7" s="2" customFormat="1" ht="15" customHeight="1" x14ac:dyDescent="0.25">
      <c r="B715" s="7" t="s">
        <v>1289</v>
      </c>
      <c r="C715" s="7" t="s">
        <v>1290</v>
      </c>
      <c r="D715" s="6"/>
      <c r="E715" s="6"/>
      <c r="F715" s="6"/>
      <c r="G715" s="6"/>
    </row>
    <row r="716" spans="1:7" s="2" customFormat="1" ht="15" customHeight="1" x14ac:dyDescent="0.25">
      <c r="B716" s="7" t="s">
        <v>1291</v>
      </c>
      <c r="C716" s="7" t="s">
        <v>1292</v>
      </c>
      <c r="D716" s="6"/>
      <c r="E716" s="6"/>
      <c r="F716" s="6"/>
      <c r="G716" s="6"/>
    </row>
    <row r="717" spans="1:7" ht="15" customHeight="1" x14ac:dyDescent="0.25">
      <c r="A717" s="8"/>
      <c r="B717" s="9" t="s">
        <v>1293</v>
      </c>
      <c r="C717" s="8" t="s">
        <v>1294</v>
      </c>
      <c r="D717" s="10"/>
      <c r="E717" s="15"/>
      <c r="F717" s="15"/>
      <c r="G717" s="15"/>
    </row>
    <row r="718" spans="1:7" ht="15" customHeight="1" x14ac:dyDescent="0.25">
      <c r="A718" s="8">
        <v>311</v>
      </c>
      <c r="B718" s="9" t="s">
        <v>1295</v>
      </c>
      <c r="C718" s="8" t="s">
        <v>1296</v>
      </c>
      <c r="D718" s="10" t="s">
        <v>115</v>
      </c>
      <c r="E718" s="11">
        <v>276.24</v>
      </c>
      <c r="F718" s="12">
        <v>5.38</v>
      </c>
      <c r="G718" s="11">
        <f>F718*E718</f>
        <v>1486.1712</v>
      </c>
    </row>
    <row r="719" spans="1:7" s="1" customFormat="1" x14ac:dyDescent="0.25">
      <c r="C719" s="22" t="s">
        <v>1297</v>
      </c>
      <c r="D719" s="22"/>
      <c r="E719" s="22"/>
      <c r="F719" s="22"/>
      <c r="G719" s="14">
        <f>SUM(G717:G718)</f>
        <v>1486.1712</v>
      </c>
    </row>
    <row r="720" spans="1:7" s="1" customFormat="1" x14ac:dyDescent="0.25">
      <c r="C720" s="22" t="s">
        <v>1298</v>
      </c>
      <c r="D720" s="22"/>
      <c r="E720" s="22"/>
      <c r="F720" s="22"/>
      <c r="G720" s="14">
        <f>G719</f>
        <v>1486.1712</v>
      </c>
    </row>
    <row r="721" spans="1:7" s="2" customFormat="1" ht="15" customHeight="1" x14ac:dyDescent="0.25">
      <c r="B721" s="7" t="s">
        <v>1299</v>
      </c>
      <c r="C721" s="7" t="s">
        <v>1300</v>
      </c>
      <c r="D721" s="6"/>
      <c r="E721" s="6"/>
      <c r="F721" s="6"/>
      <c r="G721" s="6"/>
    </row>
    <row r="722" spans="1:7" s="2" customFormat="1" ht="15" customHeight="1" x14ac:dyDescent="0.25">
      <c r="B722" s="7" t="s">
        <v>1301</v>
      </c>
      <c r="C722" s="7" t="s">
        <v>1302</v>
      </c>
      <c r="D722" s="6"/>
      <c r="E722" s="6"/>
      <c r="F722" s="6"/>
      <c r="G722" s="6"/>
    </row>
    <row r="723" spans="1:7" ht="15" customHeight="1" x14ac:dyDescent="0.25">
      <c r="A723" s="8">
        <v>312</v>
      </c>
      <c r="B723" s="9" t="s">
        <v>1303</v>
      </c>
      <c r="C723" s="8" t="s">
        <v>1304</v>
      </c>
      <c r="D723" s="10" t="s">
        <v>118</v>
      </c>
      <c r="E723" s="11">
        <v>113.01</v>
      </c>
      <c r="F723" s="12">
        <v>27.49</v>
      </c>
      <c r="G723" s="11">
        <f>F723*E723</f>
        <v>3106.6448999999998</v>
      </c>
    </row>
    <row r="724" spans="1:7" s="1" customFormat="1" x14ac:dyDescent="0.25">
      <c r="C724" s="22" t="s">
        <v>1305</v>
      </c>
      <c r="D724" s="22"/>
      <c r="E724" s="22"/>
      <c r="F724" s="22"/>
      <c r="G724" s="14">
        <f>SUM(G723:G723)</f>
        <v>3106.6448999999998</v>
      </c>
    </row>
    <row r="725" spans="1:7" s="1" customFormat="1" x14ac:dyDescent="0.25">
      <c r="C725" s="22" t="s">
        <v>1306</v>
      </c>
      <c r="D725" s="22"/>
      <c r="E725" s="22"/>
      <c r="F725" s="22"/>
      <c r="G725" s="14">
        <f>G724</f>
        <v>3106.6448999999998</v>
      </c>
    </row>
    <row r="726" spans="1:7" s="2" customFormat="1" ht="15" customHeight="1" x14ac:dyDescent="0.25">
      <c r="B726" s="7" t="s">
        <v>1307</v>
      </c>
      <c r="C726" s="7" t="s">
        <v>520</v>
      </c>
      <c r="D726" s="6"/>
      <c r="E726" s="6"/>
      <c r="F726" s="6"/>
      <c r="G726" s="6"/>
    </row>
    <row r="727" spans="1:7" s="2" customFormat="1" ht="15" customHeight="1" x14ac:dyDescent="0.25">
      <c r="B727" s="7" t="s">
        <v>1308</v>
      </c>
      <c r="C727" s="7" t="s">
        <v>1309</v>
      </c>
      <c r="D727" s="6"/>
      <c r="E727" s="6"/>
      <c r="F727" s="6"/>
      <c r="G727" s="6"/>
    </row>
    <row r="728" spans="1:7" ht="15" customHeight="1" x14ac:dyDescent="0.25">
      <c r="A728" s="8">
        <v>313</v>
      </c>
      <c r="B728" s="9" t="s">
        <v>1310</v>
      </c>
      <c r="C728" s="8" t="s">
        <v>1311</v>
      </c>
      <c r="D728" s="10" t="s">
        <v>115</v>
      </c>
      <c r="E728" s="11">
        <v>20</v>
      </c>
      <c r="F728" s="12">
        <v>14.9</v>
      </c>
      <c r="G728" s="11">
        <f>F728*E728</f>
        <v>298</v>
      </c>
    </row>
    <row r="729" spans="1:7" s="1" customFormat="1" x14ac:dyDescent="0.25">
      <c r="C729" s="22" t="s">
        <v>1312</v>
      </c>
      <c r="D729" s="22"/>
      <c r="E729" s="22"/>
      <c r="F729" s="22"/>
      <c r="G729" s="14">
        <f>SUM(G728:G728)</f>
        <v>298</v>
      </c>
    </row>
    <row r="730" spans="1:7" s="1" customFormat="1" x14ac:dyDescent="0.25">
      <c r="C730" s="22" t="s">
        <v>523</v>
      </c>
      <c r="D730" s="22"/>
      <c r="E730" s="22"/>
      <c r="F730" s="22"/>
      <c r="G730" s="14">
        <f>G729</f>
        <v>298</v>
      </c>
    </row>
    <row r="731" spans="1:7" s="1" customFormat="1" x14ac:dyDescent="0.25">
      <c r="C731" s="22" t="s">
        <v>1313</v>
      </c>
      <c r="D731" s="22"/>
      <c r="E731" s="22"/>
      <c r="F731" s="22"/>
      <c r="G731" s="14">
        <f>G694+G699+G706+G714+G720+G725+G730</f>
        <v>82094.4182</v>
      </c>
    </row>
    <row r="733" spans="1:7" s="2" customFormat="1" ht="15" customHeight="1" x14ac:dyDescent="0.25">
      <c r="B733" s="7" t="s">
        <v>1314</v>
      </c>
      <c r="C733" s="7" t="s">
        <v>1315</v>
      </c>
      <c r="D733" s="6"/>
      <c r="E733" s="6"/>
      <c r="F733" s="6"/>
      <c r="G733" s="6"/>
    </row>
    <row r="734" spans="1:7" s="2" customFormat="1" ht="15" customHeight="1" x14ac:dyDescent="0.25">
      <c r="B734" s="7" t="s">
        <v>1316</v>
      </c>
      <c r="C734" s="7" t="s">
        <v>1317</v>
      </c>
      <c r="D734" s="6"/>
      <c r="E734" s="6"/>
      <c r="F734" s="6"/>
      <c r="G734" s="6"/>
    </row>
    <row r="735" spans="1:7" s="2" customFormat="1" ht="15" customHeight="1" x14ac:dyDescent="0.25">
      <c r="B735" s="7" t="s">
        <v>1318</v>
      </c>
      <c r="C735" s="7" t="s">
        <v>1319</v>
      </c>
      <c r="D735" s="6"/>
      <c r="E735" s="6"/>
      <c r="F735" s="6"/>
      <c r="G735" s="6"/>
    </row>
    <row r="736" spans="1:7" ht="15" customHeight="1" x14ac:dyDescent="0.25">
      <c r="A736" s="8"/>
      <c r="B736" s="9" t="s">
        <v>1320</v>
      </c>
      <c r="C736" s="8" t="s">
        <v>1321</v>
      </c>
      <c r="D736" s="10"/>
      <c r="E736" s="15"/>
      <c r="F736" s="15"/>
      <c r="G736" s="15"/>
    </row>
    <row r="737" spans="1:7" ht="15" customHeight="1" x14ac:dyDescent="0.25">
      <c r="A737" s="8">
        <v>314</v>
      </c>
      <c r="B737" s="9" t="s">
        <v>1322</v>
      </c>
      <c r="C737" s="8" t="s">
        <v>1323</v>
      </c>
      <c r="D737" s="10" t="s">
        <v>93</v>
      </c>
      <c r="E737" s="11">
        <v>21.35</v>
      </c>
      <c r="F737" s="12">
        <v>1068.8399999999999</v>
      </c>
      <c r="G737" s="11">
        <f>F737*E737</f>
        <v>22819.734</v>
      </c>
    </row>
    <row r="738" spans="1:7" ht="15" customHeight="1" x14ac:dyDescent="0.25">
      <c r="A738" s="8"/>
      <c r="B738" s="9" t="s">
        <v>1324</v>
      </c>
      <c r="C738" s="8" t="s">
        <v>1325</v>
      </c>
      <c r="D738" s="10"/>
      <c r="E738" s="15"/>
      <c r="F738" s="15"/>
      <c r="G738" s="15"/>
    </row>
    <row r="739" spans="1:7" ht="15" customHeight="1" x14ac:dyDescent="0.25">
      <c r="A739" s="8">
        <v>315</v>
      </c>
      <c r="B739" s="9" t="s">
        <v>1326</v>
      </c>
      <c r="C739" s="8" t="s">
        <v>1325</v>
      </c>
      <c r="D739" s="10" t="s">
        <v>93</v>
      </c>
      <c r="E739" s="11">
        <v>19.489999999999998</v>
      </c>
      <c r="F739" s="12">
        <v>992.13</v>
      </c>
      <c r="G739" s="11">
        <f>F739*E739</f>
        <v>19336.613699999998</v>
      </c>
    </row>
    <row r="740" spans="1:7" s="1" customFormat="1" x14ac:dyDescent="0.25">
      <c r="C740" s="22" t="s">
        <v>1327</v>
      </c>
      <c r="D740" s="22"/>
      <c r="E740" s="22"/>
      <c r="F740" s="22"/>
      <c r="G740" s="14">
        <f>SUM(G736:G739)</f>
        <v>42156.347699999998</v>
      </c>
    </row>
    <row r="741" spans="1:7" s="2" customFormat="1" ht="15" customHeight="1" x14ac:dyDescent="0.25">
      <c r="B741" s="7" t="s">
        <v>1328</v>
      </c>
      <c r="C741" s="7" t="s">
        <v>1329</v>
      </c>
      <c r="D741" s="6"/>
      <c r="E741" s="6"/>
      <c r="F741" s="6"/>
      <c r="G741" s="6"/>
    </row>
    <row r="742" spans="1:7" ht="15" customHeight="1" x14ac:dyDescent="0.25">
      <c r="A742" s="8"/>
      <c r="B742" s="9" t="s">
        <v>1330</v>
      </c>
      <c r="C742" s="8" t="s">
        <v>1331</v>
      </c>
      <c r="D742" s="10"/>
      <c r="E742" s="15"/>
      <c r="F742" s="15"/>
      <c r="G742" s="15"/>
    </row>
    <row r="743" spans="1:7" ht="15" customHeight="1" x14ac:dyDescent="0.25">
      <c r="A743" s="8">
        <v>316</v>
      </c>
      <c r="B743" s="9" t="s">
        <v>1332</v>
      </c>
      <c r="C743" s="8" t="s">
        <v>1333</v>
      </c>
      <c r="D743" s="10" t="s">
        <v>93</v>
      </c>
      <c r="E743" s="11">
        <v>1.43</v>
      </c>
      <c r="F743" s="12">
        <v>725.09</v>
      </c>
      <c r="G743" s="11">
        <f>F743*E743</f>
        <v>1036.8787</v>
      </c>
    </row>
    <row r="744" spans="1:7" s="1" customFormat="1" x14ac:dyDescent="0.25">
      <c r="C744" s="22" t="s">
        <v>1334</v>
      </c>
      <c r="D744" s="22"/>
      <c r="E744" s="22"/>
      <c r="F744" s="22"/>
      <c r="G744" s="14">
        <f>SUM(G742:G743)</f>
        <v>1036.8787</v>
      </c>
    </row>
    <row r="745" spans="1:7" s="2" customFormat="1" ht="15" customHeight="1" x14ac:dyDescent="0.25">
      <c r="B745" s="7" t="s">
        <v>1335</v>
      </c>
      <c r="C745" s="7" t="s">
        <v>1336</v>
      </c>
      <c r="D745" s="6"/>
      <c r="E745" s="6"/>
      <c r="F745" s="6"/>
      <c r="G745" s="6"/>
    </row>
    <row r="746" spans="1:7" ht="15" customHeight="1" x14ac:dyDescent="0.25">
      <c r="A746" s="8">
        <v>317</v>
      </c>
      <c r="B746" s="9" t="s">
        <v>1337</v>
      </c>
      <c r="C746" s="8" t="s">
        <v>1338</v>
      </c>
      <c r="D746" s="10" t="s">
        <v>118</v>
      </c>
      <c r="E746" s="11">
        <v>1200.99</v>
      </c>
      <c r="F746" s="12">
        <v>12.42</v>
      </c>
      <c r="G746" s="11">
        <f>F746*E746</f>
        <v>14916.2958</v>
      </c>
    </row>
    <row r="747" spans="1:7" ht="15" customHeight="1" x14ac:dyDescent="0.25">
      <c r="A747" s="8"/>
      <c r="B747" s="9" t="s">
        <v>1339</v>
      </c>
      <c r="C747" s="8" t="s">
        <v>1340</v>
      </c>
      <c r="D747" s="10"/>
      <c r="E747" s="15"/>
      <c r="F747" s="15"/>
      <c r="G747" s="15"/>
    </row>
    <row r="748" spans="1:7" ht="15" customHeight="1" x14ac:dyDescent="0.25">
      <c r="A748" s="8">
        <v>318</v>
      </c>
      <c r="B748" s="9" t="s">
        <v>1341</v>
      </c>
      <c r="C748" s="8" t="s">
        <v>1342</v>
      </c>
      <c r="D748" s="10" t="s">
        <v>118</v>
      </c>
      <c r="E748" s="11">
        <v>20</v>
      </c>
      <c r="F748" s="12">
        <v>21.03</v>
      </c>
      <c r="G748" s="11">
        <f>F748*E748</f>
        <v>420.6</v>
      </c>
    </row>
    <row r="749" spans="1:7" ht="15" customHeight="1" x14ac:dyDescent="0.25">
      <c r="A749" s="8"/>
      <c r="B749" s="9" t="s">
        <v>1343</v>
      </c>
      <c r="C749" s="8" t="s">
        <v>1344</v>
      </c>
      <c r="D749" s="10"/>
      <c r="E749" s="15"/>
      <c r="F749" s="15"/>
      <c r="G749" s="15"/>
    </row>
    <row r="750" spans="1:7" ht="15" customHeight="1" x14ac:dyDescent="0.25">
      <c r="A750" s="8">
        <v>319</v>
      </c>
      <c r="B750" s="9" t="s">
        <v>1345</v>
      </c>
      <c r="C750" s="8" t="s">
        <v>1346</v>
      </c>
      <c r="D750" s="10" t="s">
        <v>118</v>
      </c>
      <c r="E750" s="11">
        <v>564.95000000000005</v>
      </c>
      <c r="F750" s="12">
        <v>6.2</v>
      </c>
      <c r="G750" s="11">
        <f>F750*E750</f>
        <v>3502.6900000000005</v>
      </c>
    </row>
    <row r="751" spans="1:7" ht="15" customHeight="1" x14ac:dyDescent="0.25">
      <c r="A751" s="8">
        <v>320</v>
      </c>
      <c r="B751" s="9" t="s">
        <v>1347</v>
      </c>
      <c r="C751" s="8" t="s">
        <v>1348</v>
      </c>
      <c r="D751" s="10" t="s">
        <v>118</v>
      </c>
      <c r="E751" s="11">
        <v>613.41</v>
      </c>
      <c r="F751" s="12">
        <v>29</v>
      </c>
      <c r="G751" s="11">
        <f>F751*E751</f>
        <v>17788.89</v>
      </c>
    </row>
    <row r="752" spans="1:7" ht="15" customHeight="1" x14ac:dyDescent="0.25">
      <c r="A752" s="8">
        <v>321</v>
      </c>
      <c r="B752" s="9" t="s">
        <v>1349</v>
      </c>
      <c r="C752" s="8" t="s">
        <v>1350</v>
      </c>
      <c r="D752" s="10" t="s">
        <v>115</v>
      </c>
      <c r="E752" s="11">
        <v>44.02</v>
      </c>
      <c r="F752" s="12">
        <v>61.2</v>
      </c>
      <c r="G752" s="11">
        <f>F752*E752</f>
        <v>2694.0240000000003</v>
      </c>
    </row>
    <row r="753" spans="1:7" ht="15" customHeight="1" x14ac:dyDescent="0.25">
      <c r="A753" s="8">
        <v>322</v>
      </c>
      <c r="B753" s="9" t="s">
        <v>1351</v>
      </c>
      <c r="C753" s="8" t="s">
        <v>1352</v>
      </c>
      <c r="D753" s="10" t="s">
        <v>115</v>
      </c>
      <c r="E753" s="11">
        <v>22.19</v>
      </c>
      <c r="F753" s="12">
        <v>22.9</v>
      </c>
      <c r="G753" s="11">
        <f>F753*E753</f>
        <v>508.15100000000001</v>
      </c>
    </row>
    <row r="754" spans="1:7" ht="15" customHeight="1" x14ac:dyDescent="0.25">
      <c r="A754" s="8"/>
      <c r="B754" s="9" t="s">
        <v>1353</v>
      </c>
      <c r="C754" s="8" t="s">
        <v>1354</v>
      </c>
      <c r="D754" s="10"/>
      <c r="E754" s="15"/>
      <c r="F754" s="15"/>
      <c r="G754" s="15"/>
    </row>
    <row r="755" spans="1:7" ht="15" customHeight="1" x14ac:dyDescent="0.25">
      <c r="A755" s="8">
        <v>323</v>
      </c>
      <c r="B755" s="9" t="s">
        <v>1355</v>
      </c>
      <c r="C755" s="8" t="s">
        <v>1356</v>
      </c>
      <c r="D755" s="10" t="s">
        <v>115</v>
      </c>
      <c r="E755" s="11">
        <v>87.96</v>
      </c>
      <c r="F755" s="12">
        <v>44.7</v>
      </c>
      <c r="G755" s="11">
        <f>F755*E755</f>
        <v>3931.8119999999999</v>
      </c>
    </row>
    <row r="756" spans="1:7" ht="15" customHeight="1" x14ac:dyDescent="0.25">
      <c r="A756" s="8">
        <v>324</v>
      </c>
      <c r="B756" s="9" t="s">
        <v>1357</v>
      </c>
      <c r="C756" s="8" t="s">
        <v>1358</v>
      </c>
      <c r="D756" s="10" t="s">
        <v>115</v>
      </c>
      <c r="E756" s="11">
        <v>10.25</v>
      </c>
      <c r="F756" s="12">
        <v>47.3</v>
      </c>
      <c r="G756" s="11">
        <f>F756*E756</f>
        <v>484.82499999999999</v>
      </c>
    </row>
    <row r="757" spans="1:7" ht="15" customHeight="1" x14ac:dyDescent="0.25">
      <c r="A757" s="8">
        <v>325</v>
      </c>
      <c r="B757" s="9" t="s">
        <v>1359</v>
      </c>
      <c r="C757" s="8" t="s">
        <v>1360</v>
      </c>
      <c r="D757" s="10" t="s">
        <v>115</v>
      </c>
      <c r="E757" s="11">
        <v>116.49</v>
      </c>
      <c r="F757" s="12">
        <v>53.2</v>
      </c>
      <c r="G757" s="11">
        <f>F757*E757</f>
        <v>6197.268</v>
      </c>
    </row>
    <row r="758" spans="1:7" s="1" customFormat="1" x14ac:dyDescent="0.25">
      <c r="C758" s="22" t="s">
        <v>1361</v>
      </c>
      <c r="D758" s="22"/>
      <c r="E758" s="22"/>
      <c r="F758" s="22"/>
      <c r="G758" s="14">
        <f>SUM(G746:G757)</f>
        <v>50444.555799999987</v>
      </c>
    </row>
    <row r="759" spans="1:7" s="2" customFormat="1" ht="15" customHeight="1" x14ac:dyDescent="0.25">
      <c r="B759" s="7" t="s">
        <v>1362</v>
      </c>
      <c r="C759" s="7" t="s">
        <v>1363</v>
      </c>
      <c r="D759" s="6"/>
      <c r="E759" s="6"/>
      <c r="F759" s="6"/>
      <c r="G759" s="6"/>
    </row>
    <row r="760" spans="1:7" ht="15" customHeight="1" x14ac:dyDescent="0.25">
      <c r="A760" s="8">
        <v>326</v>
      </c>
      <c r="B760" s="9" t="s">
        <v>1364</v>
      </c>
      <c r="C760" s="8" t="s">
        <v>1365</v>
      </c>
      <c r="D760" s="10" t="s">
        <v>118</v>
      </c>
      <c r="E760" s="11">
        <v>177.12</v>
      </c>
      <c r="F760" s="12">
        <v>50.12</v>
      </c>
      <c r="G760" s="11">
        <f>F760*E760</f>
        <v>8877.2543999999998</v>
      </c>
    </row>
    <row r="761" spans="1:7" ht="15" customHeight="1" x14ac:dyDescent="0.25">
      <c r="A761" s="8">
        <v>327</v>
      </c>
      <c r="B761" s="9" t="s">
        <v>1366</v>
      </c>
      <c r="C761" s="8" t="s">
        <v>1367</v>
      </c>
      <c r="D761" s="10" t="s">
        <v>118</v>
      </c>
      <c r="E761" s="11">
        <v>511.93</v>
      </c>
      <c r="F761" s="12">
        <v>85.02</v>
      </c>
      <c r="G761" s="11">
        <f>F761*E761</f>
        <v>43524.2886</v>
      </c>
    </row>
    <row r="762" spans="1:7" s="1" customFormat="1" x14ac:dyDescent="0.25">
      <c r="C762" s="22" t="s">
        <v>1368</v>
      </c>
      <c r="D762" s="22"/>
      <c r="E762" s="22"/>
      <c r="F762" s="22"/>
      <c r="G762" s="14">
        <f>SUM(G760:G761)</f>
        <v>52401.542999999998</v>
      </c>
    </row>
    <row r="763" spans="1:7" s="2" customFormat="1" ht="15" customHeight="1" x14ac:dyDescent="0.25">
      <c r="B763" s="7" t="s">
        <v>1369</v>
      </c>
      <c r="C763" s="7" t="s">
        <v>1370</v>
      </c>
      <c r="D763" s="6"/>
      <c r="E763" s="6"/>
      <c r="F763" s="6"/>
      <c r="G763" s="6"/>
    </row>
    <row r="764" spans="1:7" ht="15" customHeight="1" x14ac:dyDescent="0.25">
      <c r="A764" s="8"/>
      <c r="B764" s="9" t="s">
        <v>1371</v>
      </c>
      <c r="C764" s="8" t="s">
        <v>1372</v>
      </c>
      <c r="D764" s="10"/>
      <c r="E764" s="15"/>
      <c r="F764" s="15"/>
      <c r="G764" s="15"/>
    </row>
    <row r="765" spans="1:7" ht="15" customHeight="1" x14ac:dyDescent="0.25">
      <c r="A765" s="8">
        <v>328</v>
      </c>
      <c r="B765" s="9" t="s">
        <v>1373</v>
      </c>
      <c r="C765" s="8" t="s">
        <v>1374</v>
      </c>
      <c r="D765" s="10" t="s">
        <v>118</v>
      </c>
      <c r="E765" s="11">
        <v>910.03</v>
      </c>
      <c r="F765" s="12">
        <v>6.24</v>
      </c>
      <c r="G765" s="11">
        <f>F765*E765</f>
        <v>5678.5871999999999</v>
      </c>
    </row>
    <row r="766" spans="1:7" ht="15" customHeight="1" x14ac:dyDescent="0.25">
      <c r="A766" s="8"/>
      <c r="B766" s="9" t="s">
        <v>1375</v>
      </c>
      <c r="C766" s="8" t="s">
        <v>1376</v>
      </c>
      <c r="D766" s="10"/>
      <c r="E766" s="15"/>
      <c r="F766" s="15"/>
      <c r="G766" s="15"/>
    </row>
    <row r="767" spans="1:7" ht="15" customHeight="1" x14ac:dyDescent="0.25">
      <c r="A767" s="8">
        <v>329</v>
      </c>
      <c r="B767" s="9" t="s">
        <v>1377</v>
      </c>
      <c r="C767" s="8" t="s">
        <v>1378</v>
      </c>
      <c r="D767" s="10" t="s">
        <v>118</v>
      </c>
      <c r="E767" s="11">
        <v>760.56</v>
      </c>
      <c r="F767" s="12">
        <v>7.48</v>
      </c>
      <c r="G767" s="11">
        <f>F767*E767</f>
        <v>5688.9888000000001</v>
      </c>
    </row>
    <row r="768" spans="1:7" ht="15" customHeight="1" x14ac:dyDescent="0.25">
      <c r="A768" s="8">
        <v>330</v>
      </c>
      <c r="B768" s="9" t="s">
        <v>1379</v>
      </c>
      <c r="C768" s="8" t="s">
        <v>1380</v>
      </c>
      <c r="D768" s="10" t="s">
        <v>118</v>
      </c>
      <c r="E768" s="11">
        <v>760.56</v>
      </c>
      <c r="F768" s="12">
        <v>13.68</v>
      </c>
      <c r="G768" s="11">
        <f>F768*E768</f>
        <v>10404.460799999999</v>
      </c>
    </row>
    <row r="769" spans="1:7" s="1" customFormat="1" x14ac:dyDescent="0.25">
      <c r="C769" s="22" t="s">
        <v>1381</v>
      </c>
      <c r="D769" s="22"/>
      <c r="E769" s="22"/>
      <c r="F769" s="22"/>
      <c r="G769" s="14">
        <f>SUM(G764:G768)</f>
        <v>21772.036800000002</v>
      </c>
    </row>
    <row r="770" spans="1:7" s="2" customFormat="1" ht="15" customHeight="1" x14ac:dyDescent="0.25">
      <c r="B770" s="7" t="s">
        <v>1382</v>
      </c>
      <c r="C770" s="7" t="s">
        <v>1383</v>
      </c>
      <c r="D770" s="6"/>
      <c r="E770" s="6"/>
      <c r="F770" s="6"/>
      <c r="G770" s="6"/>
    </row>
    <row r="771" spans="1:7" ht="15" customHeight="1" x14ac:dyDescent="0.25">
      <c r="A771" s="8">
        <v>331</v>
      </c>
      <c r="B771" s="9" t="s">
        <v>1384</v>
      </c>
      <c r="C771" s="8" t="s">
        <v>1385</v>
      </c>
      <c r="D771" s="10" t="s">
        <v>412</v>
      </c>
      <c r="E771" s="11">
        <v>8</v>
      </c>
      <c r="F771" s="12">
        <v>2285.7800000000002</v>
      </c>
      <c r="G771" s="11">
        <f>F771*E771</f>
        <v>18286.240000000002</v>
      </c>
    </row>
    <row r="772" spans="1:7" ht="15" customHeight="1" x14ac:dyDescent="0.25">
      <c r="A772" s="8">
        <v>332</v>
      </c>
      <c r="B772" s="9" t="s">
        <v>1386</v>
      </c>
      <c r="C772" s="8" t="s">
        <v>1387</v>
      </c>
      <c r="D772" s="10" t="s">
        <v>412</v>
      </c>
      <c r="E772" s="11">
        <v>1</v>
      </c>
      <c r="F772" s="12">
        <v>3688.74</v>
      </c>
      <c r="G772" s="11">
        <f>F772*E772</f>
        <v>3688.74</v>
      </c>
    </row>
    <row r="773" spans="1:7" s="1" customFormat="1" x14ac:dyDescent="0.25">
      <c r="C773" s="22" t="s">
        <v>1388</v>
      </c>
      <c r="D773" s="22"/>
      <c r="E773" s="22"/>
      <c r="F773" s="22"/>
      <c r="G773" s="14">
        <f>SUM(G771:G772)</f>
        <v>21974.980000000003</v>
      </c>
    </row>
    <row r="774" spans="1:7" s="2" customFormat="1" ht="15" customHeight="1" x14ac:dyDescent="0.25">
      <c r="B774" s="7" t="s">
        <v>1389</v>
      </c>
      <c r="C774" s="7" t="s">
        <v>1390</v>
      </c>
      <c r="D774" s="6"/>
      <c r="E774" s="6"/>
      <c r="F774" s="6"/>
      <c r="G774" s="6"/>
    </row>
    <row r="775" spans="1:7" ht="15" customHeight="1" x14ac:dyDescent="0.25">
      <c r="A775" s="8"/>
      <c r="B775" s="9" t="s">
        <v>1391</v>
      </c>
      <c r="C775" s="8" t="s">
        <v>1392</v>
      </c>
      <c r="D775" s="10"/>
      <c r="E775" s="15"/>
      <c r="F775" s="15"/>
      <c r="G775" s="15"/>
    </row>
    <row r="776" spans="1:7" ht="15" customHeight="1" x14ac:dyDescent="0.25">
      <c r="A776" s="8">
        <v>333</v>
      </c>
      <c r="B776" s="9" t="s">
        <v>1393</v>
      </c>
      <c r="C776" s="8" t="s">
        <v>1394</v>
      </c>
      <c r="D776" s="10" t="s">
        <v>118</v>
      </c>
      <c r="E776" s="11">
        <v>67.349999999999994</v>
      </c>
      <c r="F776" s="12">
        <v>77.5</v>
      </c>
      <c r="G776" s="11">
        <f>F776*E776</f>
        <v>5219.625</v>
      </c>
    </row>
    <row r="777" spans="1:7" ht="15" customHeight="1" x14ac:dyDescent="0.25">
      <c r="A777" s="8">
        <v>334</v>
      </c>
      <c r="B777" s="9" t="s">
        <v>1395</v>
      </c>
      <c r="C777" s="8" t="s">
        <v>1396</v>
      </c>
      <c r="D777" s="10" t="s">
        <v>118</v>
      </c>
      <c r="E777" s="11">
        <v>23.1</v>
      </c>
      <c r="F777" s="12">
        <v>90.8</v>
      </c>
      <c r="G777" s="11">
        <f>F777*E777</f>
        <v>2097.48</v>
      </c>
    </row>
    <row r="778" spans="1:7" s="1" customFormat="1" x14ac:dyDescent="0.25">
      <c r="C778" s="22" t="s">
        <v>1397</v>
      </c>
      <c r="D778" s="22"/>
      <c r="E778" s="22"/>
      <c r="F778" s="22"/>
      <c r="G778" s="14">
        <f>SUM(G775:G777)</f>
        <v>7317.1049999999996</v>
      </c>
    </row>
    <row r="779" spans="1:7" s="2" customFormat="1" ht="15" customHeight="1" x14ac:dyDescent="0.25">
      <c r="B779" s="7" t="s">
        <v>1398</v>
      </c>
      <c r="C779" s="7" t="s">
        <v>1399</v>
      </c>
      <c r="D779" s="6"/>
      <c r="E779" s="6"/>
      <c r="F779" s="6"/>
      <c r="G779" s="6"/>
    </row>
    <row r="780" spans="1:7" ht="15" customHeight="1" x14ac:dyDescent="0.25">
      <c r="A780" s="8"/>
      <c r="B780" s="9" t="s">
        <v>1400</v>
      </c>
      <c r="C780" s="8" t="s">
        <v>1401</v>
      </c>
      <c r="D780" s="10"/>
      <c r="E780" s="15"/>
      <c r="F780" s="15"/>
      <c r="G780" s="15"/>
    </row>
    <row r="781" spans="1:7" ht="15" customHeight="1" x14ac:dyDescent="0.25">
      <c r="A781" s="8">
        <v>335</v>
      </c>
      <c r="B781" s="9" t="s">
        <v>1402</v>
      </c>
      <c r="C781" s="8" t="s">
        <v>1403</v>
      </c>
      <c r="D781" s="10" t="s">
        <v>118</v>
      </c>
      <c r="E781" s="11">
        <v>42.01</v>
      </c>
      <c r="F781" s="12">
        <v>100.9</v>
      </c>
      <c r="G781" s="11">
        <f>F781*E781</f>
        <v>4238.8090000000002</v>
      </c>
    </row>
    <row r="782" spans="1:7" ht="15" customHeight="1" x14ac:dyDescent="0.25">
      <c r="A782" s="8">
        <v>336</v>
      </c>
      <c r="B782" s="9" t="s">
        <v>1404</v>
      </c>
      <c r="C782" s="8" t="s">
        <v>1405</v>
      </c>
      <c r="D782" s="10" t="s">
        <v>412</v>
      </c>
      <c r="E782" s="11">
        <v>54</v>
      </c>
      <c r="F782" s="12">
        <v>3.62</v>
      </c>
      <c r="G782" s="11">
        <f>F782*E782</f>
        <v>195.48000000000002</v>
      </c>
    </row>
    <row r="783" spans="1:7" s="1" customFormat="1" x14ac:dyDescent="0.25">
      <c r="C783" s="22" t="s">
        <v>1406</v>
      </c>
      <c r="D783" s="22"/>
      <c r="E783" s="22"/>
      <c r="F783" s="22"/>
      <c r="G783" s="14">
        <f>SUM(G780:G782)</f>
        <v>4434.2890000000007</v>
      </c>
    </row>
    <row r="784" spans="1:7" s="2" customFormat="1" ht="15" customHeight="1" x14ac:dyDescent="0.25">
      <c r="B784" s="7" t="s">
        <v>1407</v>
      </c>
      <c r="C784" s="7" t="s">
        <v>1408</v>
      </c>
      <c r="D784" s="6"/>
      <c r="E784" s="6"/>
      <c r="F784" s="6"/>
      <c r="G784" s="6"/>
    </row>
    <row r="785" spans="1:7" ht="15" customHeight="1" x14ac:dyDescent="0.25">
      <c r="A785" s="8"/>
      <c r="B785" s="9" t="s">
        <v>1409</v>
      </c>
      <c r="C785" s="8" t="s">
        <v>1410</v>
      </c>
      <c r="D785" s="10"/>
      <c r="E785" s="15"/>
      <c r="F785" s="15"/>
      <c r="G785" s="15"/>
    </row>
    <row r="786" spans="1:7" ht="15" customHeight="1" x14ac:dyDescent="0.25">
      <c r="A786" s="8">
        <v>337</v>
      </c>
      <c r="B786" s="9" t="s">
        <v>1411</v>
      </c>
      <c r="C786" s="8" t="s">
        <v>1412</v>
      </c>
      <c r="D786" s="10" t="s">
        <v>118</v>
      </c>
      <c r="E786" s="11">
        <v>51.53</v>
      </c>
      <c r="F786" s="12">
        <v>30.22</v>
      </c>
      <c r="G786" s="11">
        <f t="shared" ref="G786:G791" si="8">F786*E786</f>
        <v>1557.2366</v>
      </c>
    </row>
    <row r="787" spans="1:7" ht="15" customHeight="1" x14ac:dyDescent="0.25">
      <c r="A787" s="8">
        <v>338</v>
      </c>
      <c r="B787" s="9" t="s">
        <v>1413</v>
      </c>
      <c r="C787" s="8" t="s">
        <v>1414</v>
      </c>
      <c r="D787" s="10" t="s">
        <v>118</v>
      </c>
      <c r="E787" s="11">
        <v>34.270000000000003</v>
      </c>
      <c r="F787" s="12">
        <v>37.049999999999997</v>
      </c>
      <c r="G787" s="11">
        <f t="shared" si="8"/>
        <v>1269.7035000000001</v>
      </c>
    </row>
    <row r="788" spans="1:7" ht="15" customHeight="1" x14ac:dyDescent="0.25">
      <c r="A788" s="8">
        <v>339</v>
      </c>
      <c r="B788" s="9" t="s">
        <v>1415</v>
      </c>
      <c r="C788" s="8" t="s">
        <v>1416</v>
      </c>
      <c r="D788" s="10" t="s">
        <v>118</v>
      </c>
      <c r="E788" s="11">
        <v>319.23</v>
      </c>
      <c r="F788" s="12">
        <v>44.4</v>
      </c>
      <c r="G788" s="11">
        <f t="shared" si="8"/>
        <v>14173.812</v>
      </c>
    </row>
    <row r="789" spans="1:7" ht="15" customHeight="1" x14ac:dyDescent="0.25">
      <c r="A789" s="8">
        <v>340</v>
      </c>
      <c r="B789" s="9" t="s">
        <v>1417</v>
      </c>
      <c r="C789" s="8" t="s">
        <v>1418</v>
      </c>
      <c r="D789" s="10" t="s">
        <v>118</v>
      </c>
      <c r="E789" s="11">
        <v>438.64</v>
      </c>
      <c r="F789" s="12">
        <v>112.2</v>
      </c>
      <c r="G789" s="11">
        <f t="shared" si="8"/>
        <v>49215.408000000003</v>
      </c>
    </row>
    <row r="790" spans="1:7" ht="15" customHeight="1" x14ac:dyDescent="0.25">
      <c r="A790" s="8">
        <v>341</v>
      </c>
      <c r="B790" s="9" t="s">
        <v>1419</v>
      </c>
      <c r="C790" s="8" t="s">
        <v>1420</v>
      </c>
      <c r="D790" s="10" t="s">
        <v>118</v>
      </c>
      <c r="E790" s="11">
        <v>25.06</v>
      </c>
      <c r="F790" s="12">
        <v>108.8</v>
      </c>
      <c r="G790" s="11">
        <f t="shared" si="8"/>
        <v>2726.5279999999998</v>
      </c>
    </row>
    <row r="791" spans="1:7" ht="15" customHeight="1" x14ac:dyDescent="0.25">
      <c r="A791" s="8">
        <v>342</v>
      </c>
      <c r="B791" s="9" t="s">
        <v>1421</v>
      </c>
      <c r="C791" s="8" t="s">
        <v>1422</v>
      </c>
      <c r="D791" s="10" t="s">
        <v>412</v>
      </c>
      <c r="E791" s="11">
        <v>20</v>
      </c>
      <c r="F791" s="12">
        <v>112.6</v>
      </c>
      <c r="G791" s="11">
        <f t="shared" si="8"/>
        <v>2252</v>
      </c>
    </row>
    <row r="792" spans="1:7" s="1" customFormat="1" x14ac:dyDescent="0.25">
      <c r="C792" s="22" t="s">
        <v>1423</v>
      </c>
      <c r="D792" s="22"/>
      <c r="E792" s="22"/>
      <c r="F792" s="22"/>
      <c r="G792" s="14">
        <f>SUM(G785:G791)</f>
        <v>71194.688100000014</v>
      </c>
    </row>
    <row r="793" spans="1:7" s="2" customFormat="1" ht="15" customHeight="1" x14ac:dyDescent="0.25">
      <c r="B793" s="7" t="s">
        <v>1424</v>
      </c>
      <c r="C793" s="7" t="s">
        <v>1425</v>
      </c>
      <c r="D793" s="6"/>
      <c r="E793" s="6"/>
      <c r="F793" s="6"/>
      <c r="G793" s="6"/>
    </row>
    <row r="794" spans="1:7" ht="15" customHeight="1" x14ac:dyDescent="0.25">
      <c r="A794" s="8">
        <v>343</v>
      </c>
      <c r="B794" s="9" t="s">
        <v>1426</v>
      </c>
      <c r="C794" s="8" t="s">
        <v>1427</v>
      </c>
      <c r="D794" s="10" t="s">
        <v>115</v>
      </c>
      <c r="E794" s="11">
        <v>54.18</v>
      </c>
      <c r="F794" s="12">
        <v>245</v>
      </c>
      <c r="G794" s="11">
        <f>F794*E794</f>
        <v>13274.1</v>
      </c>
    </row>
    <row r="795" spans="1:7" ht="15" customHeight="1" x14ac:dyDescent="0.25">
      <c r="A795" s="8">
        <v>344</v>
      </c>
      <c r="B795" s="9" t="s">
        <v>1428</v>
      </c>
      <c r="C795" s="8" t="s">
        <v>1429</v>
      </c>
      <c r="D795" s="10" t="s">
        <v>412</v>
      </c>
      <c r="E795" s="11">
        <v>10</v>
      </c>
      <c r="F795" s="12">
        <v>450</v>
      </c>
      <c r="G795" s="11">
        <f>F795*E795</f>
        <v>4500</v>
      </c>
    </row>
    <row r="796" spans="1:7" s="1" customFormat="1" x14ac:dyDescent="0.25">
      <c r="C796" s="22" t="s">
        <v>1430</v>
      </c>
      <c r="D796" s="22"/>
      <c r="E796" s="22"/>
      <c r="F796" s="22"/>
      <c r="G796" s="14">
        <f>SUM(G794:G795)</f>
        <v>17774.099999999999</v>
      </c>
    </row>
    <row r="797" spans="1:7" s="2" customFormat="1" ht="15" customHeight="1" x14ac:dyDescent="0.25">
      <c r="B797" s="7" t="s">
        <v>1431</v>
      </c>
      <c r="C797" s="7" t="s">
        <v>1432</v>
      </c>
      <c r="D797" s="6"/>
      <c r="E797" s="6"/>
      <c r="F797" s="6"/>
      <c r="G797" s="6"/>
    </row>
    <row r="798" spans="1:7" ht="15" customHeight="1" x14ac:dyDescent="0.25">
      <c r="A798" s="8">
        <v>345</v>
      </c>
      <c r="B798" s="9" t="s">
        <v>1433</v>
      </c>
      <c r="C798" s="8" t="s">
        <v>1434</v>
      </c>
      <c r="D798" s="10" t="s">
        <v>80</v>
      </c>
      <c r="E798" s="11">
        <v>1</v>
      </c>
      <c r="F798" s="12">
        <v>885</v>
      </c>
      <c r="G798" s="11">
        <f>F798*E798</f>
        <v>885</v>
      </c>
    </row>
    <row r="799" spans="1:7" ht="15" customHeight="1" x14ac:dyDescent="0.25">
      <c r="A799" s="8">
        <v>346</v>
      </c>
      <c r="B799" s="9" t="s">
        <v>1435</v>
      </c>
      <c r="C799" s="8" t="s">
        <v>1436</v>
      </c>
      <c r="D799" s="10" t="s">
        <v>412</v>
      </c>
      <c r="E799" s="11">
        <v>2</v>
      </c>
      <c r="F799" s="12">
        <v>485</v>
      </c>
      <c r="G799" s="11">
        <f>F799*E799</f>
        <v>970</v>
      </c>
    </row>
    <row r="800" spans="1:7" s="1" customFormat="1" x14ac:dyDescent="0.25">
      <c r="C800" s="22" t="s">
        <v>1437</v>
      </c>
      <c r="D800" s="22"/>
      <c r="E800" s="22"/>
      <c r="F800" s="22"/>
      <c r="G800" s="14">
        <f>SUM(G798:G799)</f>
        <v>1855</v>
      </c>
    </row>
    <row r="801" spans="1:7" s="1" customFormat="1" x14ac:dyDescent="0.25">
      <c r="C801" s="22" t="s">
        <v>1438</v>
      </c>
      <c r="D801" s="22"/>
      <c r="E801" s="22"/>
      <c r="F801" s="22"/>
      <c r="G801" s="14">
        <f>G740+G744+G758+G762+G769+G773+G778+G783+G792+G796+G800</f>
        <v>292361.52409999998</v>
      </c>
    </row>
    <row r="802" spans="1:7" s="1" customFormat="1" x14ac:dyDescent="0.25">
      <c r="C802" s="22" t="s">
        <v>1439</v>
      </c>
      <c r="D802" s="22"/>
      <c r="E802" s="22"/>
      <c r="F802" s="22"/>
      <c r="G802" s="14">
        <f>G801</f>
        <v>292361.52409999998</v>
      </c>
    </row>
    <row r="804" spans="1:7" s="2" customFormat="1" ht="15" customHeight="1" x14ac:dyDescent="0.25">
      <c r="B804" s="7" t="s">
        <v>1440</v>
      </c>
      <c r="C804" s="7" t="s">
        <v>1441</v>
      </c>
      <c r="D804" s="6"/>
      <c r="E804" s="6"/>
      <c r="F804" s="6"/>
      <c r="G804" s="6"/>
    </row>
    <row r="805" spans="1:7" s="2" customFormat="1" ht="15" customHeight="1" x14ac:dyDescent="0.25">
      <c r="B805" s="7" t="s">
        <v>1442</v>
      </c>
      <c r="C805" s="7" t="s">
        <v>1443</v>
      </c>
      <c r="D805" s="6"/>
      <c r="E805" s="6"/>
      <c r="F805" s="6"/>
      <c r="G805" s="6"/>
    </row>
    <row r="806" spans="1:7" s="2" customFormat="1" ht="15" customHeight="1" x14ac:dyDescent="0.25">
      <c r="B806" s="7" t="s">
        <v>1444</v>
      </c>
      <c r="C806" s="7" t="s">
        <v>1445</v>
      </c>
      <c r="D806" s="6"/>
      <c r="E806" s="6"/>
      <c r="F806" s="6"/>
      <c r="G806" s="6"/>
    </row>
    <row r="807" spans="1:7" ht="15" customHeight="1" x14ac:dyDescent="0.25">
      <c r="A807" s="8"/>
      <c r="B807" s="9" t="s">
        <v>1446</v>
      </c>
      <c r="C807" s="8" t="s">
        <v>1447</v>
      </c>
      <c r="D807" s="10"/>
      <c r="E807" s="15"/>
      <c r="F807" s="15"/>
      <c r="G807" s="15"/>
    </row>
    <row r="808" spans="1:7" ht="15" customHeight="1" x14ac:dyDescent="0.25">
      <c r="A808" s="8">
        <v>347</v>
      </c>
      <c r="B808" s="9" t="s">
        <v>1448</v>
      </c>
      <c r="C808" s="8" t="s">
        <v>1449</v>
      </c>
      <c r="D808" s="10" t="s">
        <v>118</v>
      </c>
      <c r="E808" s="11">
        <v>668.89</v>
      </c>
      <c r="F808" s="12">
        <v>46.96</v>
      </c>
      <c r="G808" s="11">
        <f>F808*E808</f>
        <v>31411.074400000001</v>
      </c>
    </row>
    <row r="809" spans="1:7" ht="15" customHeight="1" x14ac:dyDescent="0.25">
      <c r="A809" s="8">
        <v>348</v>
      </c>
      <c r="B809" s="9" t="s">
        <v>1450</v>
      </c>
      <c r="C809" s="8" t="s">
        <v>1451</v>
      </c>
      <c r="D809" s="10" t="s">
        <v>115</v>
      </c>
      <c r="E809" s="11">
        <v>22.19</v>
      </c>
      <c r="F809" s="12">
        <v>51.31</v>
      </c>
      <c r="G809" s="11">
        <f>F809*E809</f>
        <v>1138.5689000000002</v>
      </c>
    </row>
    <row r="810" spans="1:7" s="1" customFormat="1" x14ac:dyDescent="0.25">
      <c r="C810" s="22" t="s">
        <v>1452</v>
      </c>
      <c r="D810" s="22"/>
      <c r="E810" s="22"/>
      <c r="F810" s="22"/>
      <c r="G810" s="14">
        <f>SUM(G807:G809)</f>
        <v>32549.643300000003</v>
      </c>
    </row>
    <row r="811" spans="1:7" s="2" customFormat="1" ht="15" customHeight="1" x14ac:dyDescent="0.25">
      <c r="B811" s="7" t="s">
        <v>1453</v>
      </c>
      <c r="C811" s="7" t="s">
        <v>1454</v>
      </c>
      <c r="D811" s="6"/>
      <c r="E811" s="6"/>
      <c r="F811" s="6"/>
      <c r="G811" s="6"/>
    </row>
    <row r="812" spans="1:7" ht="15" customHeight="1" x14ac:dyDescent="0.25">
      <c r="A812" s="8">
        <v>349</v>
      </c>
      <c r="B812" s="9" t="s">
        <v>1455</v>
      </c>
      <c r="C812" s="8" t="s">
        <v>1456</v>
      </c>
      <c r="D812" s="10" t="s">
        <v>412</v>
      </c>
      <c r="E812" s="11">
        <v>8</v>
      </c>
      <c r="F812" s="12">
        <v>87.9</v>
      </c>
      <c r="G812" s="11">
        <f>F812*E812</f>
        <v>703.2</v>
      </c>
    </row>
    <row r="813" spans="1:7" s="1" customFormat="1" x14ac:dyDescent="0.25">
      <c r="C813" s="22" t="s">
        <v>1457</v>
      </c>
      <c r="D813" s="22"/>
      <c r="E813" s="22"/>
      <c r="F813" s="22"/>
      <c r="G813" s="14">
        <f>SUM(G812:G812)</f>
        <v>703.2</v>
      </c>
    </row>
    <row r="814" spans="1:7" s="2" customFormat="1" ht="15" customHeight="1" x14ac:dyDescent="0.25">
      <c r="B814" s="7" t="s">
        <v>1458</v>
      </c>
      <c r="C814" s="7" t="s">
        <v>1459</v>
      </c>
      <c r="D814" s="6"/>
      <c r="E814" s="6"/>
      <c r="F814" s="6"/>
      <c r="G814" s="6"/>
    </row>
    <row r="815" spans="1:7" ht="15" customHeight="1" x14ac:dyDescent="0.25">
      <c r="A815" s="8"/>
      <c r="B815" s="9" t="s">
        <v>1460</v>
      </c>
      <c r="C815" s="8" t="s">
        <v>1461</v>
      </c>
      <c r="D815" s="10"/>
      <c r="E815" s="15"/>
      <c r="F815" s="15"/>
      <c r="G815" s="15"/>
    </row>
    <row r="816" spans="1:7" ht="15" customHeight="1" x14ac:dyDescent="0.25">
      <c r="A816" s="8">
        <v>350</v>
      </c>
      <c r="B816" s="9" t="s">
        <v>1462</v>
      </c>
      <c r="C816" s="8" t="s">
        <v>1463</v>
      </c>
      <c r="D816" s="10" t="s">
        <v>115</v>
      </c>
      <c r="E816" s="11">
        <v>10</v>
      </c>
      <c r="F816" s="12">
        <v>19.57</v>
      </c>
      <c r="G816" s="11">
        <f>F816*E816</f>
        <v>195.7</v>
      </c>
    </row>
    <row r="817" spans="1:7" ht="15" customHeight="1" x14ac:dyDescent="0.25">
      <c r="A817" s="8">
        <v>351</v>
      </c>
      <c r="B817" s="9" t="s">
        <v>1464</v>
      </c>
      <c r="C817" s="8" t="s">
        <v>1465</v>
      </c>
      <c r="D817" s="10" t="s">
        <v>115</v>
      </c>
      <c r="E817" s="11">
        <v>104.56</v>
      </c>
      <c r="F817" s="12">
        <v>26.71</v>
      </c>
      <c r="G817" s="11">
        <f>F817*E817</f>
        <v>2792.7976000000003</v>
      </c>
    </row>
    <row r="818" spans="1:7" ht="15" customHeight="1" x14ac:dyDescent="0.25">
      <c r="A818" s="8">
        <v>352</v>
      </c>
      <c r="B818" s="9" t="s">
        <v>1466</v>
      </c>
      <c r="C818" s="8" t="s">
        <v>1467</v>
      </c>
      <c r="D818" s="10" t="s">
        <v>115</v>
      </c>
      <c r="E818" s="11">
        <v>137.36000000000001</v>
      </c>
      <c r="F818" s="12">
        <v>30.09</v>
      </c>
      <c r="G818" s="11">
        <f>F818*E818</f>
        <v>4133.1624000000002</v>
      </c>
    </row>
    <row r="819" spans="1:7" ht="15" customHeight="1" x14ac:dyDescent="0.25">
      <c r="A819" s="8"/>
      <c r="B819" s="9" t="s">
        <v>1468</v>
      </c>
      <c r="C819" s="8" t="s">
        <v>1469</v>
      </c>
      <c r="D819" s="10"/>
      <c r="E819" s="15"/>
      <c r="F819" s="15"/>
      <c r="G819" s="15"/>
    </row>
    <row r="820" spans="1:7" ht="15" customHeight="1" x14ac:dyDescent="0.25">
      <c r="A820" s="8">
        <v>353</v>
      </c>
      <c r="B820" s="9" t="s">
        <v>1470</v>
      </c>
      <c r="C820" s="8" t="s">
        <v>1471</v>
      </c>
      <c r="D820" s="10" t="s">
        <v>115</v>
      </c>
      <c r="E820" s="11">
        <v>87.96</v>
      </c>
      <c r="F820" s="12">
        <v>56.64</v>
      </c>
      <c r="G820" s="11">
        <f>F820*E820</f>
        <v>4982.0544</v>
      </c>
    </row>
    <row r="821" spans="1:7" ht="15" customHeight="1" x14ac:dyDescent="0.25">
      <c r="A821" s="8">
        <v>354</v>
      </c>
      <c r="B821" s="9" t="s">
        <v>1472</v>
      </c>
      <c r="C821" s="8" t="s">
        <v>1473</v>
      </c>
      <c r="D821" s="10" t="s">
        <v>115</v>
      </c>
      <c r="E821" s="11">
        <v>10</v>
      </c>
      <c r="F821" s="12">
        <v>63.1</v>
      </c>
      <c r="G821" s="11">
        <f>F821*E821</f>
        <v>631</v>
      </c>
    </row>
    <row r="822" spans="1:7" ht="15" customHeight="1" x14ac:dyDescent="0.25">
      <c r="A822" s="8">
        <v>355</v>
      </c>
      <c r="B822" s="9" t="s">
        <v>1474</v>
      </c>
      <c r="C822" s="8" t="s">
        <v>1475</v>
      </c>
      <c r="D822" s="10" t="s">
        <v>115</v>
      </c>
      <c r="E822" s="11">
        <v>126.74</v>
      </c>
      <c r="F822" s="12">
        <v>82.88</v>
      </c>
      <c r="G822" s="11">
        <f>F822*E822</f>
        <v>10504.2112</v>
      </c>
    </row>
    <row r="823" spans="1:7" ht="15" customHeight="1" x14ac:dyDescent="0.25">
      <c r="A823" s="8">
        <v>356</v>
      </c>
      <c r="B823" s="9" t="s">
        <v>1476</v>
      </c>
      <c r="C823" s="8" t="s">
        <v>1477</v>
      </c>
      <c r="D823" s="10" t="s">
        <v>118</v>
      </c>
      <c r="E823" s="11">
        <v>21.7</v>
      </c>
      <c r="F823" s="12">
        <v>137.80000000000001</v>
      </c>
      <c r="G823" s="11">
        <f>F823*E823</f>
        <v>2990.26</v>
      </c>
    </row>
    <row r="824" spans="1:7" ht="15" customHeight="1" x14ac:dyDescent="0.25">
      <c r="A824" s="8"/>
      <c r="B824" s="9" t="s">
        <v>1478</v>
      </c>
      <c r="C824" s="8" t="s">
        <v>1479</v>
      </c>
      <c r="D824" s="10"/>
      <c r="E824" s="15"/>
      <c r="F824" s="15"/>
      <c r="G824" s="15"/>
    </row>
    <row r="825" spans="1:7" ht="15" customHeight="1" x14ac:dyDescent="0.25">
      <c r="A825" s="8">
        <v>357</v>
      </c>
      <c r="B825" s="9" t="s">
        <v>1480</v>
      </c>
      <c r="C825" s="8" t="s">
        <v>1481</v>
      </c>
      <c r="D825" s="10" t="s">
        <v>115</v>
      </c>
      <c r="E825" s="11">
        <v>87.96</v>
      </c>
      <c r="F825" s="12">
        <v>72.819999999999993</v>
      </c>
      <c r="G825" s="11">
        <f>F825*E825</f>
        <v>6405.2471999999989</v>
      </c>
    </row>
    <row r="826" spans="1:7" ht="15" customHeight="1" x14ac:dyDescent="0.25">
      <c r="A826" s="8">
        <v>358</v>
      </c>
      <c r="B826" s="9" t="s">
        <v>1482</v>
      </c>
      <c r="C826" s="8" t="s">
        <v>1483</v>
      </c>
      <c r="D826" s="10" t="s">
        <v>115</v>
      </c>
      <c r="E826" s="11">
        <v>5</v>
      </c>
      <c r="F826" s="12">
        <v>81.12</v>
      </c>
      <c r="G826" s="11">
        <f>F826*E826</f>
        <v>405.6</v>
      </c>
    </row>
    <row r="827" spans="1:7" ht="15" customHeight="1" x14ac:dyDescent="0.25">
      <c r="A827" s="8"/>
      <c r="B827" s="9" t="s">
        <v>1484</v>
      </c>
      <c r="C827" s="8" t="s">
        <v>1485</v>
      </c>
      <c r="D827" s="10"/>
      <c r="E827" s="15"/>
      <c r="F827" s="15"/>
      <c r="G827" s="15"/>
    </row>
    <row r="828" spans="1:7" ht="15" customHeight="1" x14ac:dyDescent="0.25">
      <c r="A828" s="8">
        <v>359</v>
      </c>
      <c r="B828" s="9" t="s">
        <v>1486</v>
      </c>
      <c r="C828" s="8" t="s">
        <v>1487</v>
      </c>
      <c r="D828" s="10" t="s">
        <v>115</v>
      </c>
      <c r="E828" s="11">
        <v>62.53</v>
      </c>
      <c r="F828" s="12">
        <v>61.07</v>
      </c>
      <c r="G828" s="11">
        <f>F828*E828</f>
        <v>3818.7071000000001</v>
      </c>
    </row>
    <row r="829" spans="1:7" ht="15" customHeight="1" x14ac:dyDescent="0.25">
      <c r="A829" s="8">
        <v>360</v>
      </c>
      <c r="B829" s="9" t="s">
        <v>1488</v>
      </c>
      <c r="C829" s="8" t="s">
        <v>1489</v>
      </c>
      <c r="D829" s="10" t="s">
        <v>115</v>
      </c>
      <c r="E829" s="11">
        <v>757.32</v>
      </c>
      <c r="F829" s="12">
        <v>12.1</v>
      </c>
      <c r="G829" s="11">
        <f>F829*E829</f>
        <v>9163.5720000000001</v>
      </c>
    </row>
    <row r="830" spans="1:7" s="1" customFormat="1" x14ac:dyDescent="0.25">
      <c r="C830" s="22" t="s">
        <v>1490</v>
      </c>
      <c r="D830" s="22"/>
      <c r="E830" s="22"/>
      <c r="F830" s="22"/>
      <c r="G830" s="14">
        <f>SUM(G815:G829)</f>
        <v>46022.311900000001</v>
      </c>
    </row>
    <row r="831" spans="1:7" s="2" customFormat="1" ht="15" customHeight="1" x14ac:dyDescent="0.25">
      <c r="B831" s="7" t="s">
        <v>1491</v>
      </c>
      <c r="C831" s="7" t="s">
        <v>1492</v>
      </c>
      <c r="D831" s="6"/>
      <c r="E831" s="6"/>
      <c r="F831" s="6"/>
      <c r="G831" s="6"/>
    </row>
    <row r="832" spans="1:7" ht="15" customHeight="1" x14ac:dyDescent="0.25">
      <c r="A832" s="8">
        <v>361</v>
      </c>
      <c r="B832" s="9" t="s">
        <v>1493</v>
      </c>
      <c r="C832" s="8" t="s">
        <v>1494</v>
      </c>
      <c r="D832" s="10" t="s">
        <v>115</v>
      </c>
      <c r="E832" s="11">
        <v>167.15</v>
      </c>
      <c r="F832" s="12">
        <v>57</v>
      </c>
      <c r="G832" s="11">
        <f>F832*E832</f>
        <v>9527.5500000000011</v>
      </c>
    </row>
    <row r="833" spans="1:7" s="1" customFormat="1" x14ac:dyDescent="0.25">
      <c r="C833" s="22" t="s">
        <v>1495</v>
      </c>
      <c r="D833" s="22"/>
      <c r="E833" s="22"/>
      <c r="F833" s="22"/>
      <c r="G833" s="14">
        <f>SUM(G832:G832)</f>
        <v>9527.5500000000011</v>
      </c>
    </row>
    <row r="834" spans="1:7" s="1" customFormat="1" x14ac:dyDescent="0.25">
      <c r="C834" s="22" t="s">
        <v>1496</v>
      </c>
      <c r="D834" s="22"/>
      <c r="E834" s="22"/>
      <c r="F834" s="22"/>
      <c r="G834" s="14">
        <f>G810+G813+G830+G833</f>
        <v>88802.705200000011</v>
      </c>
    </row>
    <row r="835" spans="1:7" s="1" customFormat="1" x14ac:dyDescent="0.25">
      <c r="C835" s="22" t="s">
        <v>1497</v>
      </c>
      <c r="D835" s="22"/>
      <c r="E835" s="22"/>
      <c r="F835" s="22"/>
      <c r="G835" s="14">
        <f>G834</f>
        <v>88802.705200000011</v>
      </c>
    </row>
    <row r="837" spans="1:7" s="2" customFormat="1" ht="15" customHeight="1" x14ac:dyDescent="0.25">
      <c r="B837" s="7" t="s">
        <v>1498</v>
      </c>
      <c r="C837" s="7" t="s">
        <v>1499</v>
      </c>
      <c r="D837" s="6"/>
      <c r="E837" s="6"/>
      <c r="F837" s="6"/>
      <c r="G837" s="6"/>
    </row>
    <row r="838" spans="1:7" s="2" customFormat="1" ht="15" customHeight="1" x14ac:dyDescent="0.25">
      <c r="B838" s="7" t="s">
        <v>1500</v>
      </c>
      <c r="C838" s="7" t="s">
        <v>1501</v>
      </c>
      <c r="D838" s="6"/>
      <c r="E838" s="6"/>
      <c r="F838" s="6"/>
      <c r="G838" s="6"/>
    </row>
    <row r="839" spans="1:7" s="2" customFormat="1" ht="15" customHeight="1" x14ac:dyDescent="0.25">
      <c r="B839" s="7" t="s">
        <v>1502</v>
      </c>
      <c r="C839" s="7" t="s">
        <v>1503</v>
      </c>
      <c r="D839" s="6"/>
      <c r="E839" s="6"/>
      <c r="F839" s="6"/>
      <c r="G839" s="6"/>
    </row>
    <row r="840" spans="1:7" ht="15" customHeight="1" x14ac:dyDescent="0.25">
      <c r="A840" s="8">
        <v>362</v>
      </c>
      <c r="B840" s="9" t="s">
        <v>1504</v>
      </c>
      <c r="C840" s="8" t="s">
        <v>1505</v>
      </c>
      <c r="D840" s="10" t="s">
        <v>412</v>
      </c>
      <c r="E840" s="11">
        <v>1</v>
      </c>
      <c r="F840" s="12">
        <v>7346.11</v>
      </c>
      <c r="G840" s="11">
        <f t="shared" ref="G840:G865" si="9">F840*E840</f>
        <v>7346.11</v>
      </c>
    </row>
    <row r="841" spans="1:7" ht="15" customHeight="1" x14ac:dyDescent="0.25">
      <c r="A841" s="8">
        <v>363</v>
      </c>
      <c r="B841" s="9" t="s">
        <v>1506</v>
      </c>
      <c r="C841" s="8" t="s">
        <v>1507</v>
      </c>
      <c r="D841" s="10" t="s">
        <v>412</v>
      </c>
      <c r="E841" s="11">
        <v>1</v>
      </c>
      <c r="F841" s="12">
        <v>4074.12</v>
      </c>
      <c r="G841" s="11">
        <f t="shared" si="9"/>
        <v>4074.12</v>
      </c>
    </row>
    <row r="842" spans="1:7" ht="15" customHeight="1" x14ac:dyDescent="0.25">
      <c r="A842" s="8">
        <v>364</v>
      </c>
      <c r="B842" s="9" t="s">
        <v>1508</v>
      </c>
      <c r="C842" s="8" t="s">
        <v>1509</v>
      </c>
      <c r="D842" s="10" t="s">
        <v>412</v>
      </c>
      <c r="E842" s="11">
        <v>1</v>
      </c>
      <c r="F842" s="12">
        <v>13264.28</v>
      </c>
      <c r="G842" s="11">
        <f t="shared" si="9"/>
        <v>13264.28</v>
      </c>
    </row>
    <row r="843" spans="1:7" ht="15" customHeight="1" x14ac:dyDescent="0.25">
      <c r="A843" s="8">
        <v>365</v>
      </c>
      <c r="B843" s="9" t="s">
        <v>1510</v>
      </c>
      <c r="C843" s="8" t="s">
        <v>1511</v>
      </c>
      <c r="D843" s="10" t="s">
        <v>412</v>
      </c>
      <c r="E843" s="11">
        <v>1</v>
      </c>
      <c r="F843" s="12">
        <v>11518.08</v>
      </c>
      <c r="G843" s="11">
        <f t="shared" si="9"/>
        <v>11518.08</v>
      </c>
    </row>
    <row r="844" spans="1:7" ht="15" customHeight="1" x14ac:dyDescent="0.25">
      <c r="A844" s="8">
        <v>366</v>
      </c>
      <c r="B844" s="9" t="s">
        <v>1512</v>
      </c>
      <c r="C844" s="8" t="s">
        <v>1513</v>
      </c>
      <c r="D844" s="10" t="s">
        <v>412</v>
      </c>
      <c r="E844" s="11">
        <v>1</v>
      </c>
      <c r="F844" s="12">
        <v>5332.16</v>
      </c>
      <c r="G844" s="11">
        <f t="shared" si="9"/>
        <v>5332.16</v>
      </c>
    </row>
    <row r="845" spans="1:7" ht="15" customHeight="1" x14ac:dyDescent="0.25">
      <c r="A845" s="8">
        <v>367</v>
      </c>
      <c r="B845" s="9" t="s">
        <v>1514</v>
      </c>
      <c r="C845" s="8" t="s">
        <v>1515</v>
      </c>
      <c r="D845" s="10" t="s">
        <v>412</v>
      </c>
      <c r="E845" s="11">
        <v>1</v>
      </c>
      <c r="F845" s="12">
        <v>7997.71</v>
      </c>
      <c r="G845" s="11">
        <f t="shared" si="9"/>
        <v>7997.71</v>
      </c>
    </row>
    <row r="846" spans="1:7" ht="15" customHeight="1" x14ac:dyDescent="0.25">
      <c r="A846" s="8">
        <v>368</v>
      </c>
      <c r="B846" s="9" t="s">
        <v>1516</v>
      </c>
      <c r="C846" s="8" t="s">
        <v>1517</v>
      </c>
      <c r="D846" s="10" t="s">
        <v>412</v>
      </c>
      <c r="E846" s="11">
        <v>1</v>
      </c>
      <c r="F846" s="12">
        <v>6004.2</v>
      </c>
      <c r="G846" s="11">
        <f t="shared" si="9"/>
        <v>6004.2</v>
      </c>
    </row>
    <row r="847" spans="1:7" ht="15" customHeight="1" x14ac:dyDescent="0.25">
      <c r="A847" s="8">
        <v>369</v>
      </c>
      <c r="B847" s="9" t="s">
        <v>1518</v>
      </c>
      <c r="C847" s="8" t="s">
        <v>1519</v>
      </c>
      <c r="D847" s="10" t="s">
        <v>412</v>
      </c>
      <c r="E847" s="11">
        <v>1</v>
      </c>
      <c r="F847" s="12">
        <v>3578.43</v>
      </c>
      <c r="G847" s="11">
        <f t="shared" si="9"/>
        <v>3578.43</v>
      </c>
    </row>
    <row r="848" spans="1:7" ht="15" customHeight="1" x14ac:dyDescent="0.25">
      <c r="A848" s="8">
        <v>370</v>
      </c>
      <c r="B848" s="9" t="s">
        <v>1520</v>
      </c>
      <c r="C848" s="8" t="s">
        <v>1521</v>
      </c>
      <c r="D848" s="10" t="s">
        <v>412</v>
      </c>
      <c r="E848" s="11">
        <v>1</v>
      </c>
      <c r="F848" s="12">
        <v>5270.88</v>
      </c>
      <c r="G848" s="11">
        <f t="shared" si="9"/>
        <v>5270.88</v>
      </c>
    </row>
    <row r="849" spans="1:7" ht="15" customHeight="1" x14ac:dyDescent="0.25">
      <c r="A849" s="8">
        <v>371</v>
      </c>
      <c r="B849" s="9" t="s">
        <v>1522</v>
      </c>
      <c r="C849" s="8" t="s">
        <v>1523</v>
      </c>
      <c r="D849" s="10" t="s">
        <v>412</v>
      </c>
      <c r="E849" s="11">
        <v>1</v>
      </c>
      <c r="F849" s="12">
        <v>6718.16</v>
      </c>
      <c r="G849" s="11">
        <f t="shared" si="9"/>
        <v>6718.16</v>
      </c>
    </row>
    <row r="850" spans="1:7" ht="15" customHeight="1" x14ac:dyDescent="0.25">
      <c r="A850" s="8">
        <v>372</v>
      </c>
      <c r="B850" s="9" t="s">
        <v>1524</v>
      </c>
      <c r="C850" s="8" t="s">
        <v>1525</v>
      </c>
      <c r="D850" s="10" t="s">
        <v>412</v>
      </c>
      <c r="E850" s="11">
        <v>1</v>
      </c>
      <c r="F850" s="12">
        <v>9478.33</v>
      </c>
      <c r="G850" s="11">
        <f t="shared" si="9"/>
        <v>9478.33</v>
      </c>
    </row>
    <row r="851" spans="1:7" ht="15" customHeight="1" x14ac:dyDescent="0.25">
      <c r="A851" s="8">
        <v>373</v>
      </c>
      <c r="B851" s="9" t="s">
        <v>1526</v>
      </c>
      <c r="C851" s="8" t="s">
        <v>1527</v>
      </c>
      <c r="D851" s="10" t="s">
        <v>412</v>
      </c>
      <c r="E851" s="11">
        <v>1</v>
      </c>
      <c r="F851" s="12">
        <v>1359.12</v>
      </c>
      <c r="G851" s="11">
        <f t="shared" si="9"/>
        <v>1359.12</v>
      </c>
    </row>
    <row r="852" spans="1:7" ht="15" customHeight="1" x14ac:dyDescent="0.25">
      <c r="A852" s="8">
        <v>374</v>
      </c>
      <c r="B852" s="9" t="s">
        <v>1528</v>
      </c>
      <c r="C852" s="8" t="s">
        <v>1529</v>
      </c>
      <c r="D852" s="10" t="s">
        <v>412</v>
      </c>
      <c r="E852" s="11">
        <v>2</v>
      </c>
      <c r="F852" s="12">
        <v>1350.51</v>
      </c>
      <c r="G852" s="11">
        <f t="shared" si="9"/>
        <v>2701.02</v>
      </c>
    </row>
    <row r="853" spans="1:7" ht="15" customHeight="1" x14ac:dyDescent="0.25">
      <c r="A853" s="8">
        <v>375</v>
      </c>
      <c r="B853" s="9" t="s">
        <v>1530</v>
      </c>
      <c r="C853" s="8" t="s">
        <v>1531</v>
      </c>
      <c r="D853" s="10" t="s">
        <v>412</v>
      </c>
      <c r="E853" s="11">
        <v>1</v>
      </c>
      <c r="F853" s="12">
        <v>826.87</v>
      </c>
      <c r="G853" s="11">
        <f t="shared" si="9"/>
        <v>826.87</v>
      </c>
    </row>
    <row r="854" spans="1:7" ht="15" customHeight="1" x14ac:dyDescent="0.25">
      <c r="A854" s="8">
        <v>376</v>
      </c>
      <c r="B854" s="9" t="s">
        <v>1532</v>
      </c>
      <c r="C854" s="8" t="s">
        <v>1533</v>
      </c>
      <c r="D854" s="10" t="s">
        <v>412</v>
      </c>
      <c r="E854" s="11">
        <v>1</v>
      </c>
      <c r="F854" s="12">
        <v>1825.77</v>
      </c>
      <c r="G854" s="11">
        <f t="shared" si="9"/>
        <v>1825.77</v>
      </c>
    </row>
    <row r="855" spans="1:7" ht="15" customHeight="1" x14ac:dyDescent="0.25">
      <c r="A855" s="8">
        <v>377</v>
      </c>
      <c r="B855" s="9" t="s">
        <v>1534</v>
      </c>
      <c r="C855" s="8" t="s">
        <v>1535</v>
      </c>
      <c r="D855" s="10" t="s">
        <v>412</v>
      </c>
      <c r="E855" s="11">
        <v>1</v>
      </c>
      <c r="F855" s="12">
        <v>14404.05</v>
      </c>
      <c r="G855" s="11">
        <f t="shared" si="9"/>
        <v>14404.05</v>
      </c>
    </row>
    <row r="856" spans="1:7" ht="15" customHeight="1" x14ac:dyDescent="0.25">
      <c r="A856" s="8">
        <v>378</v>
      </c>
      <c r="B856" s="9" t="s">
        <v>1536</v>
      </c>
      <c r="C856" s="8" t="s">
        <v>1537</v>
      </c>
      <c r="D856" s="10" t="s">
        <v>412</v>
      </c>
      <c r="E856" s="11">
        <v>1</v>
      </c>
      <c r="F856" s="12">
        <v>1697.71</v>
      </c>
      <c r="G856" s="11">
        <f t="shared" si="9"/>
        <v>1697.71</v>
      </c>
    </row>
    <row r="857" spans="1:7" ht="15" customHeight="1" x14ac:dyDescent="0.25">
      <c r="A857" s="8">
        <v>379</v>
      </c>
      <c r="B857" s="9" t="s">
        <v>1538</v>
      </c>
      <c r="C857" s="8" t="s">
        <v>1539</v>
      </c>
      <c r="D857" s="10" t="s">
        <v>412</v>
      </c>
      <c r="E857" s="11">
        <v>5</v>
      </c>
      <c r="F857" s="12">
        <v>2036.52</v>
      </c>
      <c r="G857" s="11">
        <f t="shared" si="9"/>
        <v>10182.6</v>
      </c>
    </row>
    <row r="858" spans="1:7" ht="15" customHeight="1" x14ac:dyDescent="0.25">
      <c r="A858" s="8">
        <v>380</v>
      </c>
      <c r="B858" s="9" t="s">
        <v>1540</v>
      </c>
      <c r="C858" s="8" t="s">
        <v>1541</v>
      </c>
      <c r="D858" s="10" t="s">
        <v>412</v>
      </c>
      <c r="E858" s="11">
        <v>1</v>
      </c>
      <c r="F858" s="12">
        <v>2581.6799999999998</v>
      </c>
      <c r="G858" s="11">
        <f t="shared" si="9"/>
        <v>2581.6799999999998</v>
      </c>
    </row>
    <row r="859" spans="1:7" ht="15" customHeight="1" x14ac:dyDescent="0.25">
      <c r="A859" s="8">
        <v>381</v>
      </c>
      <c r="B859" s="9" t="s">
        <v>1542</v>
      </c>
      <c r="C859" s="8" t="s">
        <v>1543</v>
      </c>
      <c r="D859" s="10" t="s">
        <v>412</v>
      </c>
      <c r="E859" s="11">
        <v>2</v>
      </c>
      <c r="F859" s="12">
        <v>4306.38</v>
      </c>
      <c r="G859" s="11">
        <f t="shared" si="9"/>
        <v>8612.76</v>
      </c>
    </row>
    <row r="860" spans="1:7" ht="15" customHeight="1" x14ac:dyDescent="0.25">
      <c r="A860" s="8">
        <v>382</v>
      </c>
      <c r="B860" s="9" t="s">
        <v>1544</v>
      </c>
      <c r="C860" s="8" t="s">
        <v>1545</v>
      </c>
      <c r="D860" s="10" t="s">
        <v>412</v>
      </c>
      <c r="E860" s="11">
        <v>1</v>
      </c>
      <c r="F860" s="12">
        <v>6837.51</v>
      </c>
      <c r="G860" s="11">
        <f t="shared" si="9"/>
        <v>6837.51</v>
      </c>
    </row>
    <row r="861" spans="1:7" ht="15" customHeight="1" x14ac:dyDescent="0.25">
      <c r="A861" s="8">
        <v>383</v>
      </c>
      <c r="B861" s="9" t="s">
        <v>1546</v>
      </c>
      <c r="C861" s="8" t="s">
        <v>1547</v>
      </c>
      <c r="D861" s="10" t="s">
        <v>412</v>
      </c>
      <c r="E861" s="11">
        <v>1</v>
      </c>
      <c r="F861" s="12">
        <v>14618.02</v>
      </c>
      <c r="G861" s="11">
        <f t="shared" si="9"/>
        <v>14618.02</v>
      </c>
    </row>
    <row r="862" spans="1:7" ht="15" customHeight="1" x14ac:dyDescent="0.25">
      <c r="A862" s="8">
        <v>384</v>
      </c>
      <c r="B862" s="9" t="s">
        <v>1548</v>
      </c>
      <c r="C862" s="8" t="s">
        <v>1549</v>
      </c>
      <c r="D862" s="10" t="s">
        <v>412</v>
      </c>
      <c r="E862" s="11">
        <v>1</v>
      </c>
      <c r="F862" s="12">
        <v>4253.6899999999996</v>
      </c>
      <c r="G862" s="11">
        <f t="shared" si="9"/>
        <v>4253.6899999999996</v>
      </c>
    </row>
    <row r="863" spans="1:7" ht="15" customHeight="1" x14ac:dyDescent="0.25">
      <c r="A863" s="8">
        <v>385</v>
      </c>
      <c r="B863" s="9" t="s">
        <v>1550</v>
      </c>
      <c r="C863" s="8" t="s">
        <v>1551</v>
      </c>
      <c r="D863" s="10" t="s">
        <v>412</v>
      </c>
      <c r="E863" s="11">
        <v>1</v>
      </c>
      <c r="F863" s="12">
        <v>7581.59</v>
      </c>
      <c r="G863" s="11">
        <f t="shared" si="9"/>
        <v>7581.59</v>
      </c>
    </row>
    <row r="864" spans="1:7" ht="15" customHeight="1" x14ac:dyDescent="0.25">
      <c r="A864" s="8">
        <v>386</v>
      </c>
      <c r="B864" s="9" t="s">
        <v>1552</v>
      </c>
      <c r="C864" s="8" t="s">
        <v>1553</v>
      </c>
      <c r="D864" s="10" t="s">
        <v>412</v>
      </c>
      <c r="E864" s="11">
        <v>1</v>
      </c>
      <c r="F864" s="12">
        <v>2398.88</v>
      </c>
      <c r="G864" s="11">
        <f t="shared" si="9"/>
        <v>2398.88</v>
      </c>
    </row>
    <row r="865" spans="1:7" ht="15" customHeight="1" x14ac:dyDescent="0.25">
      <c r="A865" s="8">
        <v>387</v>
      </c>
      <c r="B865" s="9" t="s">
        <v>1554</v>
      </c>
      <c r="C865" s="8" t="s">
        <v>1555</v>
      </c>
      <c r="D865" s="10" t="s">
        <v>412</v>
      </c>
      <c r="E865" s="11">
        <v>1</v>
      </c>
      <c r="F865" s="12">
        <v>2084.91</v>
      </c>
      <c r="G865" s="11">
        <f t="shared" si="9"/>
        <v>2084.91</v>
      </c>
    </row>
    <row r="866" spans="1:7" s="1" customFormat="1" x14ac:dyDescent="0.25">
      <c r="C866" s="22" t="s">
        <v>1556</v>
      </c>
      <c r="D866" s="22"/>
      <c r="E866" s="22"/>
      <c r="F866" s="22"/>
      <c r="G866" s="14">
        <f>SUM(G840:G865)</f>
        <v>162548.63999999998</v>
      </c>
    </row>
    <row r="867" spans="1:7" s="2" customFormat="1" ht="15" customHeight="1" x14ac:dyDescent="0.25">
      <c r="B867" s="7" t="s">
        <v>1557</v>
      </c>
      <c r="C867" s="7" t="s">
        <v>1558</v>
      </c>
      <c r="D867" s="6"/>
      <c r="E867" s="6"/>
      <c r="F867" s="6"/>
      <c r="G867" s="6"/>
    </row>
    <row r="868" spans="1:7" ht="15" customHeight="1" x14ac:dyDescent="0.25">
      <c r="A868" s="8">
        <v>388</v>
      </c>
      <c r="B868" s="9" t="s">
        <v>1559</v>
      </c>
      <c r="C868" s="8" t="s">
        <v>1560</v>
      </c>
      <c r="D868" s="10" t="s">
        <v>80</v>
      </c>
      <c r="E868" s="11">
        <v>1</v>
      </c>
      <c r="F868" s="12">
        <v>11987.14</v>
      </c>
      <c r="G868" s="11">
        <f>F868*E868</f>
        <v>11987.14</v>
      </c>
    </row>
    <row r="869" spans="1:7" s="1" customFormat="1" x14ac:dyDescent="0.25">
      <c r="C869" s="22" t="s">
        <v>1561</v>
      </c>
      <c r="D869" s="22"/>
      <c r="E869" s="22"/>
      <c r="F869" s="22"/>
      <c r="G869" s="14">
        <f>SUM(G868:G868)</f>
        <v>11987.14</v>
      </c>
    </row>
    <row r="870" spans="1:7" s="1" customFormat="1" x14ac:dyDescent="0.25">
      <c r="C870" s="22" t="s">
        <v>1562</v>
      </c>
      <c r="D870" s="22"/>
      <c r="E870" s="22"/>
      <c r="F870" s="22"/>
      <c r="G870" s="14">
        <f>G866+G869</f>
        <v>174535.77999999997</v>
      </c>
    </row>
    <row r="871" spans="1:7" s="2" customFormat="1" ht="15" customHeight="1" x14ac:dyDescent="0.25">
      <c r="B871" s="7" t="s">
        <v>1563</v>
      </c>
      <c r="C871" s="7" t="s">
        <v>1564</v>
      </c>
      <c r="D871" s="6"/>
      <c r="E871" s="6"/>
      <c r="F871" s="6"/>
      <c r="G871" s="6"/>
    </row>
    <row r="872" spans="1:7" s="2" customFormat="1" ht="15" customHeight="1" x14ac:dyDescent="0.25">
      <c r="B872" s="7" t="s">
        <v>1565</v>
      </c>
      <c r="C872" s="7" t="s">
        <v>1566</v>
      </c>
      <c r="D872" s="6"/>
      <c r="E872" s="6"/>
      <c r="F872" s="6"/>
      <c r="G872" s="6"/>
    </row>
    <row r="873" spans="1:7" ht="15" customHeight="1" x14ac:dyDescent="0.25">
      <c r="A873" s="8">
        <v>389</v>
      </c>
      <c r="B873" s="9" t="s">
        <v>1567</v>
      </c>
      <c r="C873" s="8" t="s">
        <v>1568</v>
      </c>
      <c r="D873" s="10" t="s">
        <v>412</v>
      </c>
      <c r="E873" s="11">
        <v>3</v>
      </c>
      <c r="F873" s="12">
        <v>1674.16</v>
      </c>
      <c r="G873" s="11">
        <f t="shared" ref="G873:G883" si="10">F873*E873</f>
        <v>5022.4800000000005</v>
      </c>
    </row>
    <row r="874" spans="1:7" ht="15" customHeight="1" x14ac:dyDescent="0.25">
      <c r="A874" s="8">
        <v>390</v>
      </c>
      <c r="B874" s="9" t="s">
        <v>1569</v>
      </c>
      <c r="C874" s="8" t="s">
        <v>1570</v>
      </c>
      <c r="D874" s="10" t="s">
        <v>412</v>
      </c>
      <c r="E874" s="11">
        <v>2</v>
      </c>
      <c r="F874" s="12">
        <v>1653.73</v>
      </c>
      <c r="G874" s="11">
        <f t="shared" si="10"/>
        <v>3307.46</v>
      </c>
    </row>
    <row r="875" spans="1:7" ht="15" customHeight="1" x14ac:dyDescent="0.25">
      <c r="A875" s="8">
        <v>391</v>
      </c>
      <c r="B875" s="9" t="s">
        <v>1571</v>
      </c>
      <c r="C875" s="8" t="s">
        <v>1572</v>
      </c>
      <c r="D875" s="10" t="s">
        <v>412</v>
      </c>
      <c r="E875" s="11">
        <v>13</v>
      </c>
      <c r="F875" s="12">
        <v>1708.57</v>
      </c>
      <c r="G875" s="11">
        <f t="shared" si="10"/>
        <v>22211.41</v>
      </c>
    </row>
    <row r="876" spans="1:7" ht="15" customHeight="1" x14ac:dyDescent="0.25">
      <c r="A876" s="8">
        <v>392</v>
      </c>
      <c r="B876" s="9" t="s">
        <v>1573</v>
      </c>
      <c r="C876" s="8" t="s">
        <v>1574</v>
      </c>
      <c r="D876" s="10" t="s">
        <v>412</v>
      </c>
      <c r="E876" s="11">
        <v>1</v>
      </c>
      <c r="F876" s="12">
        <v>2661.24</v>
      </c>
      <c r="G876" s="11">
        <f t="shared" si="10"/>
        <v>2661.24</v>
      </c>
    </row>
    <row r="877" spans="1:7" ht="15" customHeight="1" x14ac:dyDescent="0.25">
      <c r="A877" s="8">
        <v>393</v>
      </c>
      <c r="B877" s="9" t="s">
        <v>1575</v>
      </c>
      <c r="C877" s="8" t="s">
        <v>1576</v>
      </c>
      <c r="D877" s="10" t="s">
        <v>412</v>
      </c>
      <c r="E877" s="11">
        <v>1</v>
      </c>
      <c r="F877" s="12">
        <v>2241.9</v>
      </c>
      <c r="G877" s="11">
        <f t="shared" si="10"/>
        <v>2241.9</v>
      </c>
    </row>
    <row r="878" spans="1:7" ht="15" customHeight="1" x14ac:dyDescent="0.25">
      <c r="A878" s="8">
        <v>394</v>
      </c>
      <c r="B878" s="9" t="s">
        <v>1577</v>
      </c>
      <c r="C878" s="8" t="s">
        <v>1578</v>
      </c>
      <c r="D878" s="10" t="s">
        <v>412</v>
      </c>
      <c r="E878" s="11">
        <v>2</v>
      </c>
      <c r="F878" s="12">
        <v>2888.12</v>
      </c>
      <c r="G878" s="11">
        <f t="shared" si="10"/>
        <v>5776.24</v>
      </c>
    </row>
    <row r="879" spans="1:7" ht="15" customHeight="1" x14ac:dyDescent="0.25">
      <c r="A879" s="8">
        <v>395</v>
      </c>
      <c r="B879" s="9" t="s">
        <v>1579</v>
      </c>
      <c r="C879" s="8" t="s">
        <v>1580</v>
      </c>
      <c r="D879" s="10" t="s">
        <v>412</v>
      </c>
      <c r="E879" s="11">
        <v>2</v>
      </c>
      <c r="F879" s="12">
        <v>2178.46</v>
      </c>
      <c r="G879" s="11">
        <f t="shared" si="10"/>
        <v>4356.92</v>
      </c>
    </row>
    <row r="880" spans="1:7" ht="15" customHeight="1" x14ac:dyDescent="0.25">
      <c r="A880" s="8">
        <v>396</v>
      </c>
      <c r="B880" s="9" t="s">
        <v>1581</v>
      </c>
      <c r="C880" s="8" t="s">
        <v>1582</v>
      </c>
      <c r="D880" s="10" t="s">
        <v>412</v>
      </c>
      <c r="E880" s="11">
        <v>1</v>
      </c>
      <c r="F880" s="12">
        <v>2925.76</v>
      </c>
      <c r="G880" s="11">
        <f t="shared" si="10"/>
        <v>2925.76</v>
      </c>
    </row>
    <row r="881" spans="1:7" ht="15" customHeight="1" x14ac:dyDescent="0.25">
      <c r="A881" s="8">
        <v>397</v>
      </c>
      <c r="B881" s="9" t="s">
        <v>1583</v>
      </c>
      <c r="C881" s="8" t="s">
        <v>1584</v>
      </c>
      <c r="D881" s="10" t="s">
        <v>412</v>
      </c>
      <c r="E881" s="11">
        <v>2</v>
      </c>
      <c r="F881" s="12">
        <v>1708.57</v>
      </c>
      <c r="G881" s="11">
        <f t="shared" si="10"/>
        <v>3417.14</v>
      </c>
    </row>
    <row r="882" spans="1:7" ht="15" customHeight="1" x14ac:dyDescent="0.25">
      <c r="A882" s="8">
        <v>398</v>
      </c>
      <c r="B882" s="9" t="s">
        <v>1585</v>
      </c>
      <c r="C882" s="8" t="s">
        <v>1586</v>
      </c>
      <c r="D882" s="10" t="s">
        <v>412</v>
      </c>
      <c r="E882" s="11">
        <v>1</v>
      </c>
      <c r="F882" s="12">
        <v>1708.57</v>
      </c>
      <c r="G882" s="11">
        <f t="shared" si="10"/>
        <v>1708.57</v>
      </c>
    </row>
    <row r="883" spans="1:7" ht="15" customHeight="1" x14ac:dyDescent="0.25">
      <c r="A883" s="8">
        <v>399</v>
      </c>
      <c r="B883" s="9" t="s">
        <v>1587</v>
      </c>
      <c r="C883" s="8" t="s">
        <v>1588</v>
      </c>
      <c r="D883" s="10" t="s">
        <v>412</v>
      </c>
      <c r="E883" s="11">
        <v>5</v>
      </c>
      <c r="F883" s="12">
        <v>17.2</v>
      </c>
      <c r="G883" s="11">
        <f t="shared" si="10"/>
        <v>86</v>
      </c>
    </row>
    <row r="884" spans="1:7" s="1" customFormat="1" x14ac:dyDescent="0.25">
      <c r="C884" s="22" t="s">
        <v>1589</v>
      </c>
      <c r="D884" s="22"/>
      <c r="E884" s="22"/>
      <c r="F884" s="22"/>
      <c r="G884" s="14">
        <f>SUM(G873:G883)</f>
        <v>53715.119999999995</v>
      </c>
    </row>
    <row r="885" spans="1:7" s="2" customFormat="1" ht="15" customHeight="1" x14ac:dyDescent="0.25">
      <c r="B885" s="7" t="s">
        <v>1590</v>
      </c>
      <c r="C885" s="7" t="s">
        <v>1591</v>
      </c>
      <c r="D885" s="6"/>
      <c r="E885" s="6"/>
      <c r="F885" s="6"/>
      <c r="G885" s="6"/>
    </row>
    <row r="886" spans="1:7" ht="15" customHeight="1" x14ac:dyDescent="0.25">
      <c r="A886" s="8">
        <v>400</v>
      </c>
      <c r="B886" s="9" t="s">
        <v>1592</v>
      </c>
      <c r="C886" s="8" t="s">
        <v>1593</v>
      </c>
      <c r="D886" s="10" t="s">
        <v>412</v>
      </c>
      <c r="E886" s="11">
        <v>1</v>
      </c>
      <c r="F886" s="12">
        <v>3212.85</v>
      </c>
      <c r="G886" s="11">
        <f>F886*E886</f>
        <v>3212.85</v>
      </c>
    </row>
    <row r="887" spans="1:7" ht="15" customHeight="1" x14ac:dyDescent="0.25">
      <c r="A887" s="8">
        <v>401</v>
      </c>
      <c r="B887" s="9" t="s">
        <v>1594</v>
      </c>
      <c r="C887" s="8" t="s">
        <v>1595</v>
      </c>
      <c r="D887" s="10" t="s">
        <v>412</v>
      </c>
      <c r="E887" s="11">
        <v>2</v>
      </c>
      <c r="F887" s="12">
        <v>3212.85</v>
      </c>
      <c r="G887" s="11">
        <f>F887*E887</f>
        <v>6425.7</v>
      </c>
    </row>
    <row r="888" spans="1:7" ht="15" customHeight="1" x14ac:dyDescent="0.25">
      <c r="A888" s="8">
        <v>402</v>
      </c>
      <c r="B888" s="9" t="s">
        <v>1596</v>
      </c>
      <c r="C888" s="8" t="s">
        <v>1597</v>
      </c>
      <c r="D888" s="10" t="s">
        <v>412</v>
      </c>
      <c r="E888" s="11">
        <v>1</v>
      </c>
      <c r="F888" s="12">
        <v>4432.18</v>
      </c>
      <c r="G888" s="11">
        <f>F888*E888</f>
        <v>4432.18</v>
      </c>
    </row>
    <row r="889" spans="1:7" ht="15" customHeight="1" x14ac:dyDescent="0.25">
      <c r="A889" s="8">
        <v>403</v>
      </c>
      <c r="B889" s="9" t="s">
        <v>1598</v>
      </c>
      <c r="C889" s="8" t="s">
        <v>1599</v>
      </c>
      <c r="D889" s="10" t="s">
        <v>412</v>
      </c>
      <c r="E889" s="11">
        <v>1</v>
      </c>
      <c r="F889" s="12">
        <v>4433.26</v>
      </c>
      <c r="G889" s="11">
        <f>F889*E889</f>
        <v>4433.26</v>
      </c>
    </row>
    <row r="890" spans="1:7" ht="15" customHeight="1" x14ac:dyDescent="0.25">
      <c r="A890" s="8">
        <v>404</v>
      </c>
      <c r="B890" s="9" t="s">
        <v>1600</v>
      </c>
      <c r="C890" s="8" t="s">
        <v>1601</v>
      </c>
      <c r="D890" s="10" t="s">
        <v>412</v>
      </c>
      <c r="E890" s="11">
        <v>1</v>
      </c>
      <c r="F890" s="12">
        <v>3539.72</v>
      </c>
      <c r="G890" s="11">
        <f>F890*E890</f>
        <v>3539.72</v>
      </c>
    </row>
    <row r="891" spans="1:7" s="1" customFormat="1" x14ac:dyDescent="0.25">
      <c r="C891" s="22" t="s">
        <v>1602</v>
      </c>
      <c r="D891" s="22"/>
      <c r="E891" s="22"/>
      <c r="F891" s="22"/>
      <c r="G891" s="14">
        <f>SUM(G886:G890)</f>
        <v>22043.71</v>
      </c>
    </row>
    <row r="892" spans="1:7" s="1" customFormat="1" x14ac:dyDescent="0.25">
      <c r="C892" s="22" t="s">
        <v>1603</v>
      </c>
      <c r="D892" s="22"/>
      <c r="E892" s="22"/>
      <c r="F892" s="22"/>
      <c r="G892" s="14">
        <f>G884+G891</f>
        <v>75758.829999999987</v>
      </c>
    </row>
    <row r="893" spans="1:7" s="2" customFormat="1" ht="15" customHeight="1" x14ac:dyDescent="0.25">
      <c r="B893" s="7" t="s">
        <v>1604</v>
      </c>
      <c r="C893" s="7" t="s">
        <v>1605</v>
      </c>
      <c r="D893" s="6"/>
      <c r="E893" s="6"/>
      <c r="F893" s="6"/>
      <c r="G893" s="6"/>
    </row>
    <row r="894" spans="1:7" s="2" customFormat="1" ht="15" customHeight="1" x14ac:dyDescent="0.25">
      <c r="B894" s="7" t="s">
        <v>1606</v>
      </c>
      <c r="C894" s="7" t="s">
        <v>1607</v>
      </c>
      <c r="D894" s="6"/>
      <c r="E894" s="6"/>
      <c r="F894" s="6"/>
      <c r="G894" s="6"/>
    </row>
    <row r="895" spans="1:7" ht="15" customHeight="1" x14ac:dyDescent="0.25">
      <c r="A895" s="8"/>
      <c r="B895" s="9" t="s">
        <v>1608</v>
      </c>
      <c r="C895" s="8" t="s">
        <v>1609</v>
      </c>
      <c r="D895" s="10"/>
      <c r="E895" s="15"/>
      <c r="F895" s="15"/>
      <c r="G895" s="15"/>
    </row>
    <row r="896" spans="1:7" ht="15" customHeight="1" x14ac:dyDescent="0.25">
      <c r="A896" s="8">
        <v>405</v>
      </c>
      <c r="B896" s="9" t="s">
        <v>1610</v>
      </c>
      <c r="C896" s="8" t="s">
        <v>1611</v>
      </c>
      <c r="D896" s="10" t="s">
        <v>412</v>
      </c>
      <c r="E896" s="11">
        <v>1</v>
      </c>
      <c r="F896" s="12">
        <v>1778.68</v>
      </c>
      <c r="G896" s="11">
        <f t="shared" ref="G896:G910" si="11">F896*E896</f>
        <v>1778.68</v>
      </c>
    </row>
    <row r="897" spans="1:7" ht="15" customHeight="1" x14ac:dyDescent="0.25">
      <c r="A897" s="8">
        <v>406</v>
      </c>
      <c r="B897" s="9" t="s">
        <v>1612</v>
      </c>
      <c r="C897" s="8" t="s">
        <v>1613</v>
      </c>
      <c r="D897" s="10" t="s">
        <v>412</v>
      </c>
      <c r="E897" s="11">
        <v>1</v>
      </c>
      <c r="F897" s="12">
        <v>1798.79</v>
      </c>
      <c r="G897" s="11">
        <f t="shared" si="11"/>
        <v>1798.79</v>
      </c>
    </row>
    <row r="898" spans="1:7" ht="15" customHeight="1" x14ac:dyDescent="0.25">
      <c r="A898" s="8">
        <v>407</v>
      </c>
      <c r="B898" s="9" t="s">
        <v>1614</v>
      </c>
      <c r="C898" s="8" t="s">
        <v>1615</v>
      </c>
      <c r="D898" s="10" t="s">
        <v>412</v>
      </c>
      <c r="E898" s="11">
        <v>1</v>
      </c>
      <c r="F898" s="12">
        <v>1508.79</v>
      </c>
      <c r="G898" s="11">
        <f t="shared" si="11"/>
        <v>1508.79</v>
      </c>
    </row>
    <row r="899" spans="1:7" ht="15" customHeight="1" x14ac:dyDescent="0.25">
      <c r="A899" s="8">
        <v>408</v>
      </c>
      <c r="B899" s="9" t="s">
        <v>1616</v>
      </c>
      <c r="C899" s="8" t="s">
        <v>1617</v>
      </c>
      <c r="D899" s="10" t="s">
        <v>412</v>
      </c>
      <c r="E899" s="11">
        <v>1</v>
      </c>
      <c r="F899" s="12">
        <v>975.83</v>
      </c>
      <c r="G899" s="11">
        <f t="shared" si="11"/>
        <v>975.83</v>
      </c>
    </row>
    <row r="900" spans="1:7" ht="15" customHeight="1" x14ac:dyDescent="0.25">
      <c r="A900" s="8">
        <v>409</v>
      </c>
      <c r="B900" s="9" t="s">
        <v>1618</v>
      </c>
      <c r="C900" s="8" t="s">
        <v>1619</v>
      </c>
      <c r="D900" s="10" t="s">
        <v>412</v>
      </c>
      <c r="E900" s="11">
        <v>1</v>
      </c>
      <c r="F900" s="12">
        <v>839.99</v>
      </c>
      <c r="G900" s="11">
        <f t="shared" si="11"/>
        <v>839.99</v>
      </c>
    </row>
    <row r="901" spans="1:7" ht="15" customHeight="1" x14ac:dyDescent="0.25">
      <c r="A901" s="8">
        <v>410</v>
      </c>
      <c r="B901" s="9" t="s">
        <v>1620</v>
      </c>
      <c r="C901" s="8" t="s">
        <v>1621</v>
      </c>
      <c r="D901" s="10" t="s">
        <v>412</v>
      </c>
      <c r="E901" s="11">
        <v>1</v>
      </c>
      <c r="F901" s="12">
        <v>939.54</v>
      </c>
      <c r="G901" s="11">
        <f t="shared" si="11"/>
        <v>939.54</v>
      </c>
    </row>
    <row r="902" spans="1:7" ht="15" customHeight="1" x14ac:dyDescent="0.25">
      <c r="A902" s="8">
        <v>411</v>
      </c>
      <c r="B902" s="9" t="s">
        <v>1622</v>
      </c>
      <c r="C902" s="8" t="s">
        <v>1623</v>
      </c>
      <c r="D902" s="10" t="s">
        <v>412</v>
      </c>
      <c r="E902" s="11">
        <v>1</v>
      </c>
      <c r="F902" s="12">
        <v>1508.79</v>
      </c>
      <c r="G902" s="11">
        <f t="shared" si="11"/>
        <v>1508.79</v>
      </c>
    </row>
    <row r="903" spans="1:7" ht="15" customHeight="1" x14ac:dyDescent="0.25">
      <c r="A903" s="8">
        <v>412</v>
      </c>
      <c r="B903" s="9" t="s">
        <v>1624</v>
      </c>
      <c r="C903" s="8" t="s">
        <v>1625</v>
      </c>
      <c r="D903" s="10" t="s">
        <v>412</v>
      </c>
      <c r="E903" s="11">
        <v>1</v>
      </c>
      <c r="F903" s="12">
        <v>1879.09</v>
      </c>
      <c r="G903" s="11">
        <f t="shared" si="11"/>
        <v>1879.09</v>
      </c>
    </row>
    <row r="904" spans="1:7" ht="15" customHeight="1" x14ac:dyDescent="0.25">
      <c r="A904" s="8">
        <v>413</v>
      </c>
      <c r="B904" s="9" t="s">
        <v>1626</v>
      </c>
      <c r="C904" s="8" t="s">
        <v>1627</v>
      </c>
      <c r="D904" s="10" t="s">
        <v>412</v>
      </c>
      <c r="E904" s="11">
        <v>1</v>
      </c>
      <c r="F904" s="12">
        <v>732.99</v>
      </c>
      <c r="G904" s="11">
        <f t="shared" si="11"/>
        <v>732.99</v>
      </c>
    </row>
    <row r="905" spans="1:7" ht="15" customHeight="1" x14ac:dyDescent="0.25">
      <c r="A905" s="8">
        <v>414</v>
      </c>
      <c r="B905" s="9" t="s">
        <v>1628</v>
      </c>
      <c r="C905" s="8" t="s">
        <v>1629</v>
      </c>
      <c r="D905" s="10" t="s">
        <v>412</v>
      </c>
      <c r="E905" s="11">
        <v>2</v>
      </c>
      <c r="F905" s="12">
        <v>1372.3</v>
      </c>
      <c r="G905" s="11">
        <f t="shared" si="11"/>
        <v>2744.6</v>
      </c>
    </row>
    <row r="906" spans="1:7" ht="15" customHeight="1" x14ac:dyDescent="0.25">
      <c r="A906" s="8">
        <v>415</v>
      </c>
      <c r="B906" s="9" t="s">
        <v>1630</v>
      </c>
      <c r="C906" s="8" t="s">
        <v>1631</v>
      </c>
      <c r="D906" s="10" t="s">
        <v>412</v>
      </c>
      <c r="E906" s="11">
        <v>1</v>
      </c>
      <c r="F906" s="12">
        <v>1651.07</v>
      </c>
      <c r="G906" s="11">
        <f t="shared" si="11"/>
        <v>1651.07</v>
      </c>
    </row>
    <row r="907" spans="1:7" ht="15" customHeight="1" x14ac:dyDescent="0.25">
      <c r="A907" s="8">
        <v>416</v>
      </c>
      <c r="B907" s="9" t="s">
        <v>1632</v>
      </c>
      <c r="C907" s="8" t="s">
        <v>1633</v>
      </c>
      <c r="D907" s="10" t="s">
        <v>412</v>
      </c>
      <c r="E907" s="11">
        <v>1</v>
      </c>
      <c r="F907" s="12">
        <v>2261.75</v>
      </c>
      <c r="G907" s="11">
        <f t="shared" si="11"/>
        <v>2261.75</v>
      </c>
    </row>
    <row r="908" spans="1:7" ht="15" customHeight="1" x14ac:dyDescent="0.25">
      <c r="A908" s="8">
        <v>417</v>
      </c>
      <c r="B908" s="9" t="s">
        <v>1634</v>
      </c>
      <c r="C908" s="8" t="s">
        <v>1635</v>
      </c>
      <c r="D908" s="10" t="s">
        <v>412</v>
      </c>
      <c r="E908" s="11">
        <v>1</v>
      </c>
      <c r="F908" s="12">
        <v>1354.11</v>
      </c>
      <c r="G908" s="11">
        <f t="shared" si="11"/>
        <v>1354.11</v>
      </c>
    </row>
    <row r="909" spans="1:7" ht="15" customHeight="1" x14ac:dyDescent="0.25">
      <c r="A909" s="8">
        <v>418</v>
      </c>
      <c r="B909" s="9" t="s">
        <v>1636</v>
      </c>
      <c r="C909" s="8" t="s">
        <v>1637</v>
      </c>
      <c r="D909" s="10" t="s">
        <v>412</v>
      </c>
      <c r="E909" s="11">
        <v>1</v>
      </c>
      <c r="F909" s="12">
        <v>2154.3200000000002</v>
      </c>
      <c r="G909" s="11">
        <f t="shared" si="11"/>
        <v>2154.3200000000002</v>
      </c>
    </row>
    <row r="910" spans="1:7" ht="15" customHeight="1" x14ac:dyDescent="0.25">
      <c r="A910" s="8">
        <v>419</v>
      </c>
      <c r="B910" s="9" t="s">
        <v>1638</v>
      </c>
      <c r="C910" s="8" t="s">
        <v>1639</v>
      </c>
      <c r="D910" s="10" t="s">
        <v>412</v>
      </c>
      <c r="E910" s="11">
        <v>1</v>
      </c>
      <c r="F910" s="12">
        <v>12776.5</v>
      </c>
      <c r="G910" s="11">
        <f t="shared" si="11"/>
        <v>12776.5</v>
      </c>
    </row>
    <row r="911" spans="1:7" s="1" customFormat="1" x14ac:dyDescent="0.25">
      <c r="C911" s="22" t="s">
        <v>1640</v>
      </c>
      <c r="D911" s="22"/>
      <c r="E911" s="22"/>
      <c r="F911" s="22"/>
      <c r="G911" s="14">
        <f>SUM(G895:G910)</f>
        <v>34904.839999999997</v>
      </c>
    </row>
    <row r="912" spans="1:7" s="2" customFormat="1" ht="15" customHeight="1" x14ac:dyDescent="0.25">
      <c r="B912" s="7" t="s">
        <v>1641</v>
      </c>
      <c r="C912" s="7" t="s">
        <v>1642</v>
      </c>
      <c r="D912" s="6"/>
      <c r="E912" s="6"/>
      <c r="F912" s="6"/>
      <c r="G912" s="6"/>
    </row>
    <row r="913" spans="1:7" ht="15" customHeight="1" x14ac:dyDescent="0.25">
      <c r="A913" s="8"/>
      <c r="B913" s="9" t="s">
        <v>1643</v>
      </c>
      <c r="C913" s="8" t="s">
        <v>1644</v>
      </c>
      <c r="D913" s="10"/>
      <c r="E913" s="15"/>
      <c r="F913" s="15"/>
      <c r="G913" s="15"/>
    </row>
    <row r="914" spans="1:7" ht="15" customHeight="1" x14ac:dyDescent="0.25">
      <c r="A914" s="8">
        <v>420</v>
      </c>
      <c r="B914" s="9" t="s">
        <v>1645</v>
      </c>
      <c r="C914" s="8" t="s">
        <v>1646</v>
      </c>
      <c r="D914" s="10" t="s">
        <v>412</v>
      </c>
      <c r="E914" s="11">
        <v>1</v>
      </c>
      <c r="F914" s="12">
        <v>2106.85</v>
      </c>
      <c r="G914" s="11">
        <f t="shared" ref="G914:G920" si="12">F914*E914</f>
        <v>2106.85</v>
      </c>
    </row>
    <row r="915" spans="1:7" ht="15" customHeight="1" x14ac:dyDescent="0.25">
      <c r="A915" s="8">
        <v>421</v>
      </c>
      <c r="B915" s="9" t="s">
        <v>1647</v>
      </c>
      <c r="C915" s="8" t="s">
        <v>1648</v>
      </c>
      <c r="D915" s="10" t="s">
        <v>412</v>
      </c>
      <c r="E915" s="11">
        <v>1</v>
      </c>
      <c r="F915" s="12">
        <v>2723.28</v>
      </c>
      <c r="G915" s="11">
        <f t="shared" si="12"/>
        <v>2723.28</v>
      </c>
    </row>
    <row r="916" spans="1:7" ht="15" customHeight="1" x14ac:dyDescent="0.25">
      <c r="A916" s="8">
        <v>422</v>
      </c>
      <c r="B916" s="9" t="s">
        <v>1649</v>
      </c>
      <c r="C916" s="8" t="s">
        <v>1650</v>
      </c>
      <c r="D916" s="10" t="s">
        <v>412</v>
      </c>
      <c r="E916" s="11">
        <v>1</v>
      </c>
      <c r="F916" s="12">
        <v>2148.9699999999998</v>
      </c>
      <c r="G916" s="11">
        <f t="shared" si="12"/>
        <v>2148.9699999999998</v>
      </c>
    </row>
    <row r="917" spans="1:7" ht="15" customHeight="1" x14ac:dyDescent="0.25">
      <c r="A917" s="8">
        <v>423</v>
      </c>
      <c r="B917" s="9" t="s">
        <v>1651</v>
      </c>
      <c r="C917" s="8" t="s">
        <v>1652</v>
      </c>
      <c r="D917" s="10" t="s">
        <v>412</v>
      </c>
      <c r="E917" s="11">
        <v>1</v>
      </c>
      <c r="F917" s="12">
        <v>2740.47</v>
      </c>
      <c r="G917" s="11">
        <f t="shared" si="12"/>
        <v>2740.47</v>
      </c>
    </row>
    <row r="918" spans="1:7" ht="15" customHeight="1" x14ac:dyDescent="0.25">
      <c r="A918" s="8">
        <v>424</v>
      </c>
      <c r="B918" s="9" t="s">
        <v>1653</v>
      </c>
      <c r="C918" s="8" t="s">
        <v>1654</v>
      </c>
      <c r="D918" s="10" t="s">
        <v>412</v>
      </c>
      <c r="E918" s="11">
        <v>1</v>
      </c>
      <c r="F918" s="12">
        <v>3785.16</v>
      </c>
      <c r="G918" s="11">
        <f t="shared" si="12"/>
        <v>3785.16</v>
      </c>
    </row>
    <row r="919" spans="1:7" ht="15" customHeight="1" x14ac:dyDescent="0.25">
      <c r="A919" s="8">
        <v>425</v>
      </c>
      <c r="B919" s="9" t="s">
        <v>1655</v>
      </c>
      <c r="C919" s="8" t="s">
        <v>1656</v>
      </c>
      <c r="D919" s="10" t="s">
        <v>412</v>
      </c>
      <c r="E919" s="11">
        <v>1</v>
      </c>
      <c r="F919" s="12">
        <v>1954.18</v>
      </c>
      <c r="G919" s="11">
        <f t="shared" si="12"/>
        <v>1954.18</v>
      </c>
    </row>
    <row r="920" spans="1:7" ht="15" customHeight="1" x14ac:dyDescent="0.25">
      <c r="A920" s="8">
        <v>426</v>
      </c>
      <c r="B920" s="9" t="s">
        <v>1657</v>
      </c>
      <c r="C920" s="8" t="s">
        <v>1658</v>
      </c>
      <c r="D920" s="10" t="s">
        <v>115</v>
      </c>
      <c r="E920" s="11">
        <v>27.88</v>
      </c>
      <c r="F920" s="12">
        <v>111.32</v>
      </c>
      <c r="G920" s="11">
        <f t="shared" si="12"/>
        <v>3103.6015999999995</v>
      </c>
    </row>
    <row r="921" spans="1:7" s="1" customFormat="1" x14ac:dyDescent="0.25">
      <c r="C921" s="22" t="s">
        <v>1659</v>
      </c>
      <c r="D921" s="22"/>
      <c r="E921" s="22"/>
      <c r="F921" s="22"/>
      <c r="G921" s="14">
        <f>SUM(G913:G920)</f>
        <v>18562.511599999998</v>
      </c>
    </row>
    <row r="922" spans="1:7" s="1" customFormat="1" x14ac:dyDescent="0.25">
      <c r="C922" s="22" t="s">
        <v>1660</v>
      </c>
      <c r="D922" s="22"/>
      <c r="E922" s="22"/>
      <c r="F922" s="22"/>
      <c r="G922" s="14">
        <f>G911+G921</f>
        <v>53467.351599999995</v>
      </c>
    </row>
    <row r="923" spans="1:7" s="2" customFormat="1" ht="15" customHeight="1" x14ac:dyDescent="0.25">
      <c r="B923" s="7" t="s">
        <v>1661</v>
      </c>
      <c r="C923" s="7" t="s">
        <v>1662</v>
      </c>
      <c r="D923" s="6"/>
      <c r="E923" s="6"/>
      <c r="F923" s="6"/>
      <c r="G923" s="6"/>
    </row>
    <row r="924" spans="1:7" s="2" customFormat="1" ht="15" customHeight="1" x14ac:dyDescent="0.25">
      <c r="B924" s="7" t="s">
        <v>1663</v>
      </c>
      <c r="C924" s="7" t="s">
        <v>1664</v>
      </c>
      <c r="D924" s="6"/>
      <c r="E924" s="6"/>
      <c r="F924" s="6"/>
      <c r="G924" s="6"/>
    </row>
    <row r="925" spans="1:7" ht="15" customHeight="1" x14ac:dyDescent="0.25">
      <c r="A925" s="8">
        <v>427</v>
      </c>
      <c r="B925" s="9" t="s">
        <v>1665</v>
      </c>
      <c r="C925" s="8" t="s">
        <v>1666</v>
      </c>
      <c r="D925" s="10" t="s">
        <v>118</v>
      </c>
      <c r="E925" s="11">
        <v>92.95</v>
      </c>
      <c r="F925" s="12">
        <v>135.19999999999999</v>
      </c>
      <c r="G925" s="11">
        <f t="shared" ref="G925:G930" si="13">F925*E925</f>
        <v>12566.84</v>
      </c>
    </row>
    <row r="926" spans="1:7" ht="15" customHeight="1" x14ac:dyDescent="0.25">
      <c r="A926" s="8">
        <v>428</v>
      </c>
      <c r="B926" s="9" t="s">
        <v>1667</v>
      </c>
      <c r="C926" s="8" t="s">
        <v>1668</v>
      </c>
      <c r="D926" s="10" t="s">
        <v>412</v>
      </c>
      <c r="E926" s="11">
        <v>1</v>
      </c>
      <c r="F926" s="12">
        <v>456</v>
      </c>
      <c r="G926" s="11">
        <f t="shared" si="13"/>
        <v>456</v>
      </c>
    </row>
    <row r="927" spans="1:7" ht="15" customHeight="1" x14ac:dyDescent="0.25">
      <c r="A927" s="8">
        <v>429</v>
      </c>
      <c r="B927" s="9" t="s">
        <v>1669</v>
      </c>
      <c r="C927" s="8" t="s">
        <v>1670</v>
      </c>
      <c r="D927" s="10" t="s">
        <v>412</v>
      </c>
      <c r="E927" s="11">
        <v>1</v>
      </c>
      <c r="F927" s="12">
        <v>456</v>
      </c>
      <c r="G927" s="11">
        <f t="shared" si="13"/>
        <v>456</v>
      </c>
    </row>
    <row r="928" spans="1:7" ht="15" customHeight="1" x14ac:dyDescent="0.25">
      <c r="A928" s="8">
        <v>430</v>
      </c>
      <c r="B928" s="9" t="s">
        <v>1671</v>
      </c>
      <c r="C928" s="8" t="s">
        <v>1672</v>
      </c>
      <c r="D928" s="10" t="s">
        <v>412</v>
      </c>
      <c r="E928" s="11">
        <v>1</v>
      </c>
      <c r="F928" s="12">
        <v>1132</v>
      </c>
      <c r="G928" s="11">
        <f t="shared" si="13"/>
        <v>1132</v>
      </c>
    </row>
    <row r="929" spans="1:7" ht="15" customHeight="1" x14ac:dyDescent="0.25">
      <c r="A929" s="8">
        <v>431</v>
      </c>
      <c r="B929" s="9" t="s">
        <v>1673</v>
      </c>
      <c r="C929" s="8" t="s">
        <v>1674</v>
      </c>
      <c r="D929" s="10" t="s">
        <v>412</v>
      </c>
      <c r="E929" s="11">
        <v>1</v>
      </c>
      <c r="F929" s="12">
        <v>1385.6</v>
      </c>
      <c r="G929" s="11">
        <f t="shared" si="13"/>
        <v>1385.6</v>
      </c>
    </row>
    <row r="930" spans="1:7" ht="15" customHeight="1" x14ac:dyDescent="0.25">
      <c r="A930" s="8">
        <v>432</v>
      </c>
      <c r="B930" s="9" t="s">
        <v>1675</v>
      </c>
      <c r="C930" s="8" t="s">
        <v>1676</v>
      </c>
      <c r="D930" s="10" t="s">
        <v>118</v>
      </c>
      <c r="E930" s="11">
        <v>13.81</v>
      </c>
      <c r="F930" s="12">
        <v>160.6</v>
      </c>
      <c r="G930" s="11">
        <f t="shared" si="13"/>
        <v>2217.886</v>
      </c>
    </row>
    <row r="931" spans="1:7" s="1" customFormat="1" x14ac:dyDescent="0.25">
      <c r="C931" s="22" t="s">
        <v>1677</v>
      </c>
      <c r="D931" s="22"/>
      <c r="E931" s="22"/>
      <c r="F931" s="22"/>
      <c r="G931" s="14">
        <f>SUM(G925:G930)</f>
        <v>18214.326000000001</v>
      </c>
    </row>
    <row r="932" spans="1:7" s="1" customFormat="1" x14ac:dyDescent="0.25">
      <c r="C932" s="22" t="s">
        <v>1678</v>
      </c>
      <c r="D932" s="22"/>
      <c r="E932" s="22"/>
      <c r="F932" s="22"/>
      <c r="G932" s="14">
        <f>G931</f>
        <v>18214.326000000001</v>
      </c>
    </row>
    <row r="933" spans="1:7" s="2" customFormat="1" ht="15" customHeight="1" x14ac:dyDescent="0.25">
      <c r="B933" s="7" t="s">
        <v>1679</v>
      </c>
      <c r="C933" s="7" t="s">
        <v>1680</v>
      </c>
      <c r="D933" s="6"/>
      <c r="E933" s="6"/>
      <c r="F933" s="6"/>
      <c r="G933" s="6"/>
    </row>
    <row r="934" spans="1:7" s="2" customFormat="1" ht="15" customHeight="1" x14ac:dyDescent="0.25">
      <c r="B934" s="7" t="s">
        <v>1681</v>
      </c>
      <c r="C934" s="7" t="s">
        <v>1682</v>
      </c>
      <c r="D934" s="6"/>
      <c r="E934" s="6"/>
      <c r="F934" s="6"/>
      <c r="G934" s="6"/>
    </row>
    <row r="935" spans="1:7" ht="15" customHeight="1" x14ac:dyDescent="0.25">
      <c r="A935" s="8">
        <v>433</v>
      </c>
      <c r="B935" s="9" t="s">
        <v>1683</v>
      </c>
      <c r="C935" s="8" t="s">
        <v>1684</v>
      </c>
      <c r="D935" s="10" t="s">
        <v>412</v>
      </c>
      <c r="E935" s="11">
        <v>1</v>
      </c>
      <c r="F935" s="12">
        <v>9881.0400000000009</v>
      </c>
      <c r="G935" s="11">
        <f>F935*E935</f>
        <v>9881.0400000000009</v>
      </c>
    </row>
    <row r="936" spans="1:7" s="1" customFormat="1" x14ac:dyDescent="0.25">
      <c r="C936" s="22" t="s">
        <v>1685</v>
      </c>
      <c r="D936" s="22"/>
      <c r="E936" s="22"/>
      <c r="F936" s="22"/>
      <c r="G936" s="14">
        <f>SUM(G935:G935)</f>
        <v>9881.0400000000009</v>
      </c>
    </row>
    <row r="937" spans="1:7" s="1" customFormat="1" x14ac:dyDescent="0.25">
      <c r="C937" s="22" t="s">
        <v>1686</v>
      </c>
      <c r="D937" s="22"/>
      <c r="E937" s="22"/>
      <c r="F937" s="22"/>
      <c r="G937" s="14">
        <f>G936</f>
        <v>9881.0400000000009</v>
      </c>
    </row>
    <row r="938" spans="1:7" s="1" customFormat="1" x14ac:dyDescent="0.25">
      <c r="C938" s="22" t="s">
        <v>1687</v>
      </c>
      <c r="D938" s="22"/>
      <c r="E938" s="22"/>
      <c r="F938" s="22"/>
      <c r="G938" s="14">
        <f>G870+G892+G922+G932+G937</f>
        <v>331857.3275999999</v>
      </c>
    </row>
    <row r="940" spans="1:7" s="2" customFormat="1" ht="15" customHeight="1" x14ac:dyDescent="0.25">
      <c r="B940" s="7" t="s">
        <v>1688</v>
      </c>
      <c r="C940" s="7" t="s">
        <v>1689</v>
      </c>
      <c r="D940" s="6"/>
      <c r="E940" s="6"/>
      <c r="F940" s="6"/>
      <c r="G940" s="6"/>
    </row>
    <row r="941" spans="1:7" s="2" customFormat="1" ht="15" customHeight="1" x14ac:dyDescent="0.25">
      <c r="B941" s="7" t="s">
        <v>1690</v>
      </c>
      <c r="C941" s="7" t="s">
        <v>1691</v>
      </c>
      <c r="D941" s="6"/>
      <c r="E941" s="6"/>
      <c r="F941" s="6"/>
      <c r="G941" s="6"/>
    </row>
    <row r="942" spans="1:7" s="2" customFormat="1" ht="15" customHeight="1" x14ac:dyDescent="0.25">
      <c r="B942" s="7" t="s">
        <v>1692</v>
      </c>
      <c r="C942" s="7" t="s">
        <v>1693</v>
      </c>
      <c r="D942" s="6"/>
      <c r="E942" s="6"/>
      <c r="F942" s="6"/>
      <c r="G942" s="6"/>
    </row>
    <row r="943" spans="1:7" ht="15" customHeight="1" x14ac:dyDescent="0.25">
      <c r="A943" s="8">
        <v>434</v>
      </c>
      <c r="B943" s="9" t="s">
        <v>1694</v>
      </c>
      <c r="C943" s="8" t="s">
        <v>1695</v>
      </c>
      <c r="D943" s="10" t="s">
        <v>118</v>
      </c>
      <c r="E943" s="11">
        <v>393.39</v>
      </c>
      <c r="F943" s="12">
        <v>104.99</v>
      </c>
      <c r="G943" s="11">
        <f>F943*E943</f>
        <v>41302.016099999993</v>
      </c>
    </row>
    <row r="944" spans="1:7" s="1" customFormat="1" x14ac:dyDescent="0.25">
      <c r="C944" s="22" t="s">
        <v>1696</v>
      </c>
      <c r="D944" s="22"/>
      <c r="E944" s="22"/>
      <c r="F944" s="22"/>
      <c r="G944" s="14">
        <f>SUM(G943:G943)</f>
        <v>41302.016099999993</v>
      </c>
    </row>
    <row r="945" spans="1:7" s="1" customFormat="1" x14ac:dyDescent="0.25">
      <c r="C945" s="22" t="s">
        <v>1697</v>
      </c>
      <c r="D945" s="22"/>
      <c r="E945" s="22"/>
      <c r="F945" s="22"/>
      <c r="G945" s="14">
        <f>G944</f>
        <v>41302.016099999993</v>
      </c>
    </row>
    <row r="946" spans="1:7" s="1" customFormat="1" x14ac:dyDescent="0.25">
      <c r="C946" s="22" t="s">
        <v>1698</v>
      </c>
      <c r="D946" s="22"/>
      <c r="E946" s="22"/>
      <c r="F946" s="22"/>
      <c r="G946" s="14">
        <f>G945</f>
        <v>41302.016099999993</v>
      </c>
    </row>
    <row r="948" spans="1:7" s="2" customFormat="1" ht="15" customHeight="1" x14ac:dyDescent="0.25">
      <c r="B948" s="7" t="s">
        <v>1699</v>
      </c>
      <c r="C948" s="7" t="s">
        <v>1700</v>
      </c>
      <c r="D948" s="6"/>
      <c r="E948" s="6"/>
      <c r="F948" s="6"/>
      <c r="G948" s="6"/>
    </row>
    <row r="949" spans="1:7" s="2" customFormat="1" ht="15" customHeight="1" x14ac:dyDescent="0.25">
      <c r="B949" s="7" t="s">
        <v>1701</v>
      </c>
      <c r="C949" s="7" t="s">
        <v>1700</v>
      </c>
      <c r="D949" s="6"/>
      <c r="E949" s="6"/>
      <c r="F949" s="6"/>
      <c r="G949" s="6"/>
    </row>
    <row r="950" spans="1:7" s="2" customFormat="1" ht="15" customHeight="1" x14ac:dyDescent="0.25">
      <c r="B950" s="7" t="s">
        <v>1702</v>
      </c>
      <c r="C950" s="7" t="s">
        <v>1700</v>
      </c>
      <c r="D950" s="6"/>
      <c r="E950" s="6"/>
      <c r="F950" s="6"/>
      <c r="G950" s="6"/>
    </row>
    <row r="951" spans="1:7" ht="15" customHeight="1" x14ac:dyDescent="0.25">
      <c r="A951" s="8">
        <v>435</v>
      </c>
      <c r="B951" s="9" t="s">
        <v>1703</v>
      </c>
      <c r="C951" s="8" t="s">
        <v>1704</v>
      </c>
      <c r="D951" s="10" t="s">
        <v>118</v>
      </c>
      <c r="E951" s="11">
        <v>141.78</v>
      </c>
      <c r="F951" s="12">
        <v>95.02</v>
      </c>
      <c r="G951" s="11">
        <f>F951*E951</f>
        <v>13471.935599999999</v>
      </c>
    </row>
    <row r="952" spans="1:7" s="1" customFormat="1" x14ac:dyDescent="0.25">
      <c r="C952" s="22" t="s">
        <v>1705</v>
      </c>
      <c r="D952" s="22"/>
      <c r="E952" s="22"/>
      <c r="F952" s="22"/>
      <c r="G952" s="14">
        <f>SUM(G951:G951)</f>
        <v>13471.935599999999</v>
      </c>
    </row>
    <row r="953" spans="1:7" s="1" customFormat="1" x14ac:dyDescent="0.25">
      <c r="C953" s="22" t="s">
        <v>1705</v>
      </c>
      <c r="D953" s="22"/>
      <c r="E953" s="22"/>
      <c r="F953" s="22"/>
      <c r="G953" s="14">
        <f>G952</f>
        <v>13471.935599999999</v>
      </c>
    </row>
    <row r="954" spans="1:7" s="1" customFormat="1" x14ac:dyDescent="0.25">
      <c r="C954" s="13" t="s">
        <v>1705</v>
      </c>
      <c r="D954" s="13"/>
      <c r="E954" s="13"/>
      <c r="F954" s="13"/>
      <c r="G954" s="16">
        <f>G953</f>
        <v>13471.935599999999</v>
      </c>
    </row>
    <row r="955" spans="1:7" s="1" customFormat="1" ht="20.100000000000001" customHeight="1" x14ac:dyDescent="0.25">
      <c r="C955" s="22" t="s">
        <v>1706</v>
      </c>
      <c r="D955" s="22"/>
      <c r="E955" s="22"/>
      <c r="F955" s="22"/>
      <c r="G955" s="14">
        <f>G48+G505+G584+G659+G686+G731+G802+G835+G938+G946+G954+0.03</f>
        <v>2491463.5836</v>
      </c>
    </row>
    <row r="957" spans="1:7" s="2" customFormat="1" ht="15" customHeight="1" x14ac:dyDescent="0.25">
      <c r="B957" s="7" t="s">
        <v>1707</v>
      </c>
      <c r="C957" s="7" t="s">
        <v>1708</v>
      </c>
      <c r="D957" s="6"/>
      <c r="E957" s="6"/>
      <c r="F957" s="6"/>
      <c r="G957" s="6"/>
    </row>
    <row r="958" spans="1:7" ht="15" customHeight="1" x14ac:dyDescent="0.25">
      <c r="A958" s="8">
        <v>436</v>
      </c>
      <c r="B958" s="9" t="s">
        <v>1709</v>
      </c>
      <c r="C958" s="8" t="s">
        <v>1708</v>
      </c>
      <c r="D958" s="10" t="s">
        <v>80</v>
      </c>
      <c r="E958" s="11">
        <v>1</v>
      </c>
      <c r="F958" s="11">
        <v>107965.63</v>
      </c>
      <c r="G958" s="11">
        <f>F958*E958</f>
        <v>107965.63</v>
      </c>
    </row>
    <row r="959" spans="1:7" s="1" customFormat="1" x14ac:dyDescent="0.25">
      <c r="C959" s="22" t="s">
        <v>1710</v>
      </c>
      <c r="D959" s="22"/>
      <c r="E959" s="22"/>
      <c r="F959" s="22"/>
      <c r="G959" s="14">
        <f>SUM(G958:G958)</f>
        <v>107965.63</v>
      </c>
    </row>
    <row r="962" spans="3:7" s="1" customFormat="1" ht="20.100000000000001" customHeight="1" x14ac:dyDescent="0.25">
      <c r="C962" s="22" t="s">
        <v>1711</v>
      </c>
      <c r="D962" s="22"/>
      <c r="E962" s="22"/>
      <c r="F962" s="22"/>
      <c r="G962" s="14">
        <f>G959</f>
        <v>107965.63</v>
      </c>
    </row>
    <row r="965" spans="3:7" s="1" customFormat="1" ht="30" customHeight="1" x14ac:dyDescent="0.25">
      <c r="C965" s="23" t="s">
        <v>1712</v>
      </c>
      <c r="D965" s="23"/>
      <c r="E965" s="23"/>
      <c r="F965" s="23"/>
      <c r="G965" s="23"/>
    </row>
    <row r="967" spans="3:7" ht="30" customHeight="1" x14ac:dyDescent="0.25">
      <c r="C967" s="20" t="s">
        <v>1713</v>
      </c>
      <c r="D967" s="20"/>
      <c r="E967" s="20"/>
      <c r="F967" s="20"/>
      <c r="G967" s="17">
        <f>G955</f>
        <v>2491463.5836</v>
      </c>
    </row>
    <row r="968" spans="3:7" ht="30" customHeight="1" x14ac:dyDescent="0.25">
      <c r="C968" s="20" t="s">
        <v>1714</v>
      </c>
      <c r="D968" s="20"/>
      <c r="E968" s="20"/>
      <c r="F968" s="20"/>
      <c r="G968" s="17">
        <v>0</v>
      </c>
    </row>
    <row r="969" spans="3:7" ht="30" customHeight="1" x14ac:dyDescent="0.25">
      <c r="C969" s="20" t="s">
        <v>1715</v>
      </c>
      <c r="D969" s="20"/>
      <c r="E969" s="20"/>
      <c r="F969" s="20"/>
      <c r="G969" s="17">
        <f>G968+G967</f>
        <v>2491463.5836</v>
      </c>
    </row>
    <row r="970" spans="3:7" ht="30" customHeight="1" x14ac:dyDescent="0.25">
      <c r="C970" s="20" t="s">
        <v>1716</v>
      </c>
      <c r="D970" s="20"/>
      <c r="E970" s="20"/>
      <c r="F970" s="20"/>
      <c r="G970" s="19">
        <v>2491463.58</v>
      </c>
    </row>
    <row r="971" spans="3:7" ht="30" customHeight="1" x14ac:dyDescent="0.25">
      <c r="C971" s="20" t="s">
        <v>1717</v>
      </c>
      <c r="D971" s="20"/>
      <c r="E971" s="20"/>
      <c r="F971" s="20"/>
      <c r="G971" s="18">
        <f>(1-(G969/G970))</f>
        <v>-1.4449337282229635E-9</v>
      </c>
    </row>
    <row r="972" spans="3:7" ht="30" customHeight="1" x14ac:dyDescent="0.25">
      <c r="C972" s="20" t="s">
        <v>1718</v>
      </c>
      <c r="D972" s="20"/>
      <c r="E972" s="20"/>
      <c r="F972" s="20"/>
      <c r="G972" s="17">
        <f>G962</f>
        <v>107965.63</v>
      </c>
    </row>
    <row r="973" spans="3:7" ht="30" customHeight="1" x14ac:dyDescent="0.25">
      <c r="C973" s="21" t="s">
        <v>1719</v>
      </c>
      <c r="D973" s="20"/>
      <c r="E973" s="20"/>
      <c r="F973" s="20"/>
      <c r="G973" s="17">
        <f>G962+G955</f>
        <v>2599429.2135999999</v>
      </c>
    </row>
    <row r="975" spans="3:7" x14ac:dyDescent="0.25">
      <c r="C975" s="1"/>
    </row>
    <row r="977" ht="24.95" customHeight="1" x14ac:dyDescent="0.25"/>
    <row r="979" ht="24.95" customHeight="1" x14ac:dyDescent="0.25"/>
    <row r="981" ht="24.95" customHeight="1" x14ac:dyDescent="0.25"/>
    <row r="983" ht="24.95" customHeight="1" x14ac:dyDescent="0.25"/>
    <row r="985" ht="24.95" customHeight="1" x14ac:dyDescent="0.25"/>
    <row r="987" ht="24.95" customHeight="1" x14ac:dyDescent="0.25"/>
    <row r="989" ht="24.95" customHeight="1" x14ac:dyDescent="0.25"/>
  </sheetData>
  <mergeCells count="191">
    <mergeCell ref="C37:F37"/>
    <mergeCell ref="C41:F41"/>
    <mergeCell ref="C42:F42"/>
    <mergeCell ref="C46:F46"/>
    <mergeCell ref="C47:F47"/>
    <mergeCell ref="C48:F48"/>
    <mergeCell ref="A1:G1"/>
    <mergeCell ref="A3:G3"/>
    <mergeCell ref="C13:F13"/>
    <mergeCell ref="C14:F14"/>
    <mergeCell ref="C24:F24"/>
    <mergeCell ref="C30:F30"/>
    <mergeCell ref="C123:F123"/>
    <mergeCell ref="C128:F128"/>
    <mergeCell ref="C134:F134"/>
    <mergeCell ref="C145:F145"/>
    <mergeCell ref="C146:F146"/>
    <mergeCell ref="C158:F158"/>
    <mergeCell ref="C55:F55"/>
    <mergeCell ref="C60:F60"/>
    <mergeCell ref="C85:F85"/>
    <mergeCell ref="C108:F108"/>
    <mergeCell ref="C109:F109"/>
    <mergeCell ref="C117:F117"/>
    <mergeCell ref="C197:F197"/>
    <mergeCell ref="C206:F206"/>
    <mergeCell ref="C209:F209"/>
    <mergeCell ref="C213:F213"/>
    <mergeCell ref="C221:F221"/>
    <mergeCell ref="C222:F222"/>
    <mergeCell ref="C159:F159"/>
    <mergeCell ref="C168:F168"/>
    <mergeCell ref="C173:F173"/>
    <mergeCell ref="C183:F183"/>
    <mergeCell ref="C187:F187"/>
    <mergeCell ref="C191:F191"/>
    <mergeCell ref="C259:F259"/>
    <mergeCell ref="C264:F264"/>
    <mergeCell ref="C265:F265"/>
    <mergeCell ref="C280:F280"/>
    <mergeCell ref="C283:F283"/>
    <mergeCell ref="C295:F295"/>
    <mergeCell ref="C228:F228"/>
    <mergeCell ref="C232:F232"/>
    <mergeCell ref="C241:F241"/>
    <mergeCell ref="C242:F242"/>
    <mergeCell ref="C247:F247"/>
    <mergeCell ref="C256:F256"/>
    <mergeCell ref="C329:F329"/>
    <mergeCell ref="C334:F334"/>
    <mergeCell ref="C339:F339"/>
    <mergeCell ref="C343:F343"/>
    <mergeCell ref="C344:F344"/>
    <mergeCell ref="C362:F362"/>
    <mergeCell ref="C296:F296"/>
    <mergeCell ref="C302:F302"/>
    <mergeCell ref="C311:F311"/>
    <mergeCell ref="C317:F317"/>
    <mergeCell ref="C324:F324"/>
    <mergeCell ref="C325:F325"/>
    <mergeCell ref="C394:F394"/>
    <mergeCell ref="C401:F401"/>
    <mergeCell ref="C408:F408"/>
    <mergeCell ref="C412:F412"/>
    <mergeCell ref="C421:F421"/>
    <mergeCell ref="C432:F432"/>
    <mergeCell ref="C366:F366"/>
    <mergeCell ref="C367:F367"/>
    <mergeCell ref="C374:F374"/>
    <mergeCell ref="C383:F383"/>
    <mergeCell ref="C389:F389"/>
    <mergeCell ref="C393:F393"/>
    <mergeCell ref="C477:F477"/>
    <mergeCell ref="C481:F481"/>
    <mergeCell ref="C484:F484"/>
    <mergeCell ref="C487:F487"/>
    <mergeCell ref="C490:F490"/>
    <mergeCell ref="C491:F491"/>
    <mergeCell ref="C456:F456"/>
    <mergeCell ref="C457:F457"/>
    <mergeCell ref="C465:F465"/>
    <mergeCell ref="C469:F469"/>
    <mergeCell ref="C470:F470"/>
    <mergeCell ref="C474:F474"/>
    <mergeCell ref="C515:F515"/>
    <mergeCell ref="C520:F520"/>
    <mergeCell ref="C521:F521"/>
    <mergeCell ref="C526:F526"/>
    <mergeCell ref="C541:F541"/>
    <mergeCell ref="C542:F542"/>
    <mergeCell ref="C496:F496"/>
    <mergeCell ref="C499:F499"/>
    <mergeCell ref="C503:F503"/>
    <mergeCell ref="C504:F504"/>
    <mergeCell ref="C505:F505"/>
    <mergeCell ref="C514:F514"/>
    <mergeCell ref="C575:F575"/>
    <mergeCell ref="C576:F576"/>
    <mergeCell ref="C582:F582"/>
    <mergeCell ref="C583:F583"/>
    <mergeCell ref="C584:F584"/>
    <mergeCell ref="C593:F593"/>
    <mergeCell ref="C546:F546"/>
    <mergeCell ref="C547:F547"/>
    <mergeCell ref="C557:F557"/>
    <mergeCell ref="C567:F567"/>
    <mergeCell ref="C568:F568"/>
    <mergeCell ref="C572:F572"/>
    <mergeCell ref="C625:F625"/>
    <mergeCell ref="C646:F646"/>
    <mergeCell ref="C652:F652"/>
    <mergeCell ref="C657:F657"/>
    <mergeCell ref="C658:F658"/>
    <mergeCell ref="C659:F659"/>
    <mergeCell ref="C599:F599"/>
    <mergeCell ref="C611:F611"/>
    <mergeCell ref="C612:F612"/>
    <mergeCell ref="C616:F616"/>
    <mergeCell ref="C620:F620"/>
    <mergeCell ref="C624:F624"/>
    <mergeCell ref="C686:F686"/>
    <mergeCell ref="C693:F693"/>
    <mergeCell ref="C694:F694"/>
    <mergeCell ref="C698:F698"/>
    <mergeCell ref="C699:F699"/>
    <mergeCell ref="C705:F705"/>
    <mergeCell ref="C669:F669"/>
    <mergeCell ref="C670:F670"/>
    <mergeCell ref="C678:F678"/>
    <mergeCell ref="C679:F679"/>
    <mergeCell ref="C684:F684"/>
    <mergeCell ref="C685:F685"/>
    <mergeCell ref="C725:F725"/>
    <mergeCell ref="C729:F729"/>
    <mergeCell ref="C730:F730"/>
    <mergeCell ref="C731:F731"/>
    <mergeCell ref="C740:F740"/>
    <mergeCell ref="C744:F744"/>
    <mergeCell ref="C706:F706"/>
    <mergeCell ref="C713:F713"/>
    <mergeCell ref="C714:F714"/>
    <mergeCell ref="C719:F719"/>
    <mergeCell ref="C720:F720"/>
    <mergeCell ref="C724:F724"/>
    <mergeCell ref="C792:F792"/>
    <mergeCell ref="C796:F796"/>
    <mergeCell ref="C800:F800"/>
    <mergeCell ref="C801:F801"/>
    <mergeCell ref="C802:F802"/>
    <mergeCell ref="C810:F810"/>
    <mergeCell ref="C758:F758"/>
    <mergeCell ref="C762:F762"/>
    <mergeCell ref="C769:F769"/>
    <mergeCell ref="C773:F773"/>
    <mergeCell ref="C778:F778"/>
    <mergeCell ref="C783:F783"/>
    <mergeCell ref="C869:F869"/>
    <mergeCell ref="C870:F870"/>
    <mergeCell ref="C884:F884"/>
    <mergeCell ref="C891:F891"/>
    <mergeCell ref="C892:F892"/>
    <mergeCell ref="C911:F911"/>
    <mergeCell ref="C813:F813"/>
    <mergeCell ref="C830:F830"/>
    <mergeCell ref="C833:F833"/>
    <mergeCell ref="C834:F834"/>
    <mergeCell ref="C835:F835"/>
    <mergeCell ref="C866:F866"/>
    <mergeCell ref="C938:F938"/>
    <mergeCell ref="C944:F944"/>
    <mergeCell ref="C945:F945"/>
    <mergeCell ref="C946:F946"/>
    <mergeCell ref="C952:F952"/>
    <mergeCell ref="C953:F953"/>
    <mergeCell ref="C921:F921"/>
    <mergeCell ref="C922:F922"/>
    <mergeCell ref="C931:F931"/>
    <mergeCell ref="C932:F932"/>
    <mergeCell ref="C936:F936"/>
    <mergeCell ref="C937:F937"/>
    <mergeCell ref="C969:F969"/>
    <mergeCell ref="C970:F970"/>
    <mergeCell ref="C971:F971"/>
    <mergeCell ref="C972:F972"/>
    <mergeCell ref="C973:F973"/>
    <mergeCell ref="C955:F955"/>
    <mergeCell ref="C959:F959"/>
    <mergeCell ref="C962:F962"/>
    <mergeCell ref="C965:G965"/>
    <mergeCell ref="C967:F967"/>
    <mergeCell ref="C968:F96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AD55A7EABF1E4D8D0AC8940FD42ED0" ma:contentTypeVersion="6" ma:contentTypeDescription="Ein neues Dokument erstellen." ma:contentTypeScope="" ma:versionID="5c915b9a4b45fcabee5406f0c6b406d9">
  <xsd:schema xmlns:xsd="http://www.w3.org/2001/XMLSchema" xmlns:xs="http://www.w3.org/2001/XMLSchema" xmlns:p="http://schemas.microsoft.com/office/2006/metadata/properties" xmlns:ns2="3ee9063e-d022-430e-95e0-002e2babac2c" targetNamespace="http://schemas.microsoft.com/office/2006/metadata/properties" ma:root="true" ma:fieldsID="06d9da86d1d7dd9b1e795289a9ac2325" ns2:_="">
    <xsd:import namespace="3ee9063e-d022-430e-95e0-002e2babac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9063e-d022-430e-95e0-002e2baba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5A511-72E8-446F-9C6D-7A8F88A21EC2}">
  <ds:schemaRefs>
    <ds:schemaRef ds:uri="http://purl.org/dc/elements/1.1/"/>
    <ds:schemaRef ds:uri="http://schemas.microsoft.com/office/2006/metadata/properties"/>
    <ds:schemaRef ds:uri="3ee9063e-d022-430e-95e0-002e2babac2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177F8F-AF1F-41E1-B8C3-C5E7BAB89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E3475-E63F-48A1-8D45-07EFA5631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9063e-d022-430e-95e0-002e2baba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Zingerle</dc:creator>
  <cp:lastModifiedBy>Pc03</cp:lastModifiedBy>
  <dcterms:created xsi:type="dcterms:W3CDTF">2019-02-11T05:53:02Z</dcterms:created>
  <dcterms:modified xsi:type="dcterms:W3CDTF">2019-02-11T16:56:24Z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0x01010077AD55A7EABF1E4D8D0AC8940FD42ED0</vt:lpwstr>
  </property>
  <property fmtid="{D5CDD505-2E9C-101B-9397-08002B2CF9AE}" pid="3" name="AuthorIds_UIVersion_1024">
    <vt:lpwstr>13</vt:lpwstr>
  </property>
</Properties>
</file>