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_Wasserkraft\1644_KW Brixen Revamping\03 PLANUNGSPHASE\05 AU-BA\01 Lotto A\01 Ausschreibungsdokumente\01 Projekt\Progetto Documenti editabili\"/>
    </mc:Choice>
  </mc:AlternateContent>
  <bookViews>
    <workbookView xWindow="0" yWindow="0" windowWidth="28800" windowHeight="11100" tabRatio="908" activeTab="1"/>
  </bookViews>
  <sheets>
    <sheet name="Indice" sheetId="15" r:id="rId1"/>
    <sheet name="1 - 4 Turbina - Rotativa" sheetId="1" r:id="rId2"/>
    <sheet name="5 - 6 Alternatore - Eccitatrice" sheetId="12" r:id="rId3"/>
    <sheet name="7 Pesi e ingombri" sheetId="11" r:id="rId4"/>
    <sheet name="8 Materiali Turbina" sheetId="4" r:id="rId5"/>
    <sheet name="9 Materiali Alternatore" sheetId="9" r:id="rId6"/>
    <sheet name="10 Sub fornitori" sheetId="7" r:id="rId7"/>
  </sheets>
  <definedNames>
    <definedName name="_1">'1 - 4 Turbina - Rotativa'!$A$1</definedName>
    <definedName name="_xlnm._FilterDatabase" localSheetId="2" hidden="1">'5 - 6 Alternatore - Eccitatrice'!$A$1:$A$459</definedName>
    <definedName name="_Toc355795178" localSheetId="1">'1 - 4 Turbina - Rotativa'!#REF!</definedName>
    <definedName name="_Toc355795179" localSheetId="1">'1 - 4 Turbina - Rotativa'!#REF!</definedName>
    <definedName name="_Toc355795182" localSheetId="1">'1 - 4 Turbina - Rotativa'!#REF!</definedName>
    <definedName name="_Toc355795185" localSheetId="1">'1 - 4 Turbina - Rotativa'!$A$1</definedName>
    <definedName name="_Toc355795186" localSheetId="1">'1 - 4 Turbina - Rotativa'!$A$3</definedName>
    <definedName name="_Toc355795187" localSheetId="1">'1 - 4 Turbina - Rotativa'!$A$13</definedName>
    <definedName name="_Toc355795188" localSheetId="1">'1 - 4 Turbina - Rotativa'!$A$30</definedName>
    <definedName name="_Toc355795189" localSheetId="1">'1 - 4 Turbina - Rotativa'!$A$39</definedName>
    <definedName name="_Toc355795190" localSheetId="1">'1 - 4 Turbina - Rotativa'!$A$54</definedName>
    <definedName name="_Toc355795191" localSheetId="1">'1 - 4 Turbina - Rotativa'!#REF!</definedName>
    <definedName name="_Toc355795192" localSheetId="1">'1 - 4 Turbina - Rotativa'!$A$61</definedName>
    <definedName name="_Toc355795193" localSheetId="1">'1 - 4 Turbina - Rotativa'!$A$69</definedName>
    <definedName name="_Toc355795194" localSheetId="1">'1 - 4 Turbina - Rotativa'!$A$73</definedName>
    <definedName name="_Toc355795195" localSheetId="1">'1 - 4 Turbina - Rotativa'!$A$75</definedName>
    <definedName name="_Toc355795196" localSheetId="1">'1 - 4 Turbina - Rotativa'!$A$81</definedName>
    <definedName name="_Toc355795197" localSheetId="1">'1 - 4 Turbina - Rotativa'!$A$86</definedName>
    <definedName name="_Toc355795198" localSheetId="1">'1 - 4 Turbina - Rotativa'!$A$95</definedName>
    <definedName name="_Toc355795199" localSheetId="1">'1 - 4 Turbina - Rotativa'!$A$102</definedName>
    <definedName name="_Toc355795200" localSheetId="1">'1 - 4 Turbina - Rotativa'!$A$111</definedName>
    <definedName name="_Toc355795201" localSheetId="1">'1 - 4 Turbina - Rotativa'!$A$113</definedName>
    <definedName name="_Toc355795202" localSheetId="1">'1 - 4 Turbina - Rotativa'!#REF!</definedName>
    <definedName name="_Toc355795203" localSheetId="1">'1 - 4 Turbina - Rotativa'!$A$118</definedName>
    <definedName name="_Toc355795204" localSheetId="1">'1 - 4 Turbina - Rotativa'!$A$124</definedName>
    <definedName name="_Toc355795205" localSheetId="1">'1 - 4 Turbina - Rotativa'!#REF!</definedName>
    <definedName name="_Toc355795206" localSheetId="1">'1 - 4 Turbina - Rotativa'!#REF!</definedName>
    <definedName name="_Toc355795207" localSheetId="1">'1 - 4 Turbina - Rotativa'!#REF!</definedName>
    <definedName name="_Toc355795208" localSheetId="1">'1 - 4 Turbina - Rotativa'!#REF!</definedName>
    <definedName name="_Toc355795209" localSheetId="1">'1 - 4 Turbina - Rotativa'!#REF!</definedName>
    <definedName name="_Toc355795210" localSheetId="1">'1 - 4 Turbina - Rotativa'!#REF!</definedName>
    <definedName name="_Toc355795211" localSheetId="1">'7 Pesi e ingombri'!$A$3</definedName>
    <definedName name="_Toc355795212" localSheetId="1">'7 Pesi e ingombri'!#REF!</definedName>
    <definedName name="_Toc355795213" localSheetId="1">'7 Pesi e ingombri'!$A$42</definedName>
    <definedName name="_Toc355795214" localSheetId="1">'7 Pesi e ingombri'!$A$45</definedName>
    <definedName name="_Toc355795215" localSheetId="1">'7 Pesi e ingombri'!$A$12</definedName>
    <definedName name="_Toc355795216" localSheetId="1">'5 - 6 Alternatore - Eccitatrice'!$A$1</definedName>
    <definedName name="_Toc355795217" localSheetId="1">'5 - 6 Alternatore - Eccitatrice'!$A$3</definedName>
    <definedName name="_Toc355795218" localSheetId="1">'5 - 6 Alternatore - Eccitatrice'!$A$42</definedName>
    <definedName name="_Toc355795219" localSheetId="1">'5 - 6 Alternatore - Eccitatrice'!$A$44</definedName>
    <definedName name="_Toc355795220" localSheetId="1">'5 - 6 Alternatore - Eccitatrice'!$A$52</definedName>
    <definedName name="_Toc355795221" localSheetId="1">'5 - 6 Alternatore - Eccitatrice'!$A$60</definedName>
    <definedName name="_Toc355795222" localSheetId="1">'5 - 6 Alternatore - Eccitatrice'!$A$68</definedName>
    <definedName name="_Toc355795223" localSheetId="1">'5 - 6 Alternatore - Eccitatrice'!$A$76</definedName>
    <definedName name="_Toc355795224" localSheetId="1">'5 - 6 Alternatore - Eccitatrice'!$A$84</definedName>
    <definedName name="_Toc355795225" localSheetId="1">'5 - 6 Alternatore - Eccitatrice'!$A$97</definedName>
    <definedName name="_Toc355795226" localSheetId="1">'5 - 6 Alternatore - Eccitatrice'!$A$99</definedName>
    <definedName name="_Toc355795227" localSheetId="1">'5 - 6 Alternatore - Eccitatrice'!$A$104</definedName>
    <definedName name="_Toc355795228" localSheetId="1">'5 - 6 Alternatore - Eccitatrice'!$A$136</definedName>
    <definedName name="_Toc355795229" localSheetId="1">'5 - 6 Alternatore - Eccitatrice'!$A$139</definedName>
    <definedName name="_Toc355795230" localSheetId="1">'5 - 6 Alternatore - Eccitatrice'!$A$172</definedName>
    <definedName name="_Toc355795231" localSheetId="1">'5 - 6 Alternatore - Eccitatrice'!$A$142</definedName>
    <definedName name="_Toc355795232" localSheetId="1">'5 - 6 Alternatore - Eccitatrice'!$A$150</definedName>
    <definedName name="_Toc355795233" localSheetId="1">'5 - 6 Alternatore - Eccitatrice'!$A$155</definedName>
    <definedName name="_Toc355795234" localSheetId="1">'5 - 6 Alternatore - Eccitatrice'!$A$160</definedName>
    <definedName name="_Toc355795235" localSheetId="1">'5 - 6 Alternatore - Eccitatrice'!$A$163</definedName>
    <definedName name="_Toc355795236" localSheetId="1">'5 - 6 Alternatore - Eccitatrice'!$A$23</definedName>
    <definedName name="_Toc355795237" localSheetId="1">'5 - 6 Alternatore - Eccitatrice'!#REF!</definedName>
    <definedName name="_Toc355795238" localSheetId="1">'5 - 6 Alternatore - Eccitatrice'!#REF!</definedName>
    <definedName name="_Toc355795239" localSheetId="1">'5 - 6 Alternatore - Eccitatrice'!$A$111</definedName>
    <definedName name="_Toc355795240" localSheetId="1">'5 - 6 Alternatore - Eccitatrice'!$A$127</definedName>
    <definedName name="_Toc355795241" localSheetId="1">'5 - 6 Alternatore - Eccitatrice'!$A$32</definedName>
    <definedName name="_Toc355795242" localSheetId="1">'5 - 6 Alternatore - Eccitatrice'!$A$13</definedName>
    <definedName name="_Toc355795243" localSheetId="1">'5 - 6 Alternatore - Eccitatrice'!$A$182</definedName>
    <definedName name="_Toc355795244" localSheetId="1">'5 - 6 Alternatore - Eccitatrice'!$A$198</definedName>
    <definedName name="_Toc355795245" localSheetId="1">'5 - 6 Alternatore - Eccitatrice'!$A$206</definedName>
    <definedName name="_Toc355795246" localSheetId="1">'5 - 6 Alternatore - Eccitatrice'!$A$220</definedName>
    <definedName name="_Toc355795247" localSheetId="1">'5 - 6 Alternatore - Eccitatrice'!$A$251</definedName>
    <definedName name="_Toc355795248" localSheetId="1">'5 - 6 Alternatore - Eccitatrice'!#REF!</definedName>
    <definedName name="_Toc355795249" localSheetId="1">'5 - 6 Alternatore - Eccitatrice'!#REF!</definedName>
    <definedName name="_Toc355795250" localSheetId="1">'5 - 6 Alternatore - Eccitatrice'!#REF!</definedName>
    <definedName name="_Toc355795251" localSheetId="1">'5 - 6 Alternatore - Eccitatrice'!#REF!</definedName>
    <definedName name="_Toc355795252" localSheetId="1">'5 - 6 Alternatore - Eccitatrice'!$A$335</definedName>
    <definedName name="_Toc355795253" localSheetId="1">'7 Pesi e ingombri'!$A$21</definedName>
    <definedName name="_Toc355795254" localSheetId="1">'7 Pesi e ingombri'!$A$26</definedName>
    <definedName name="_Toc355795255" localSheetId="1">'5 - 6 Alternatore - Eccitatrice'!$A$337</definedName>
    <definedName name="_Toc355795256" localSheetId="1">'5 - 6 Alternatore - Eccitatrice'!$A$347</definedName>
    <definedName name="_Toc355795257" localSheetId="1">'5 - 6 Alternatore - Eccitatrice'!#REF!</definedName>
    <definedName name="_Toc355795258" localSheetId="1">'5 - 6 Alternatore - Eccitatrice'!#REF!</definedName>
    <definedName name="_Toc355795259" localSheetId="1">'5 - 6 Alternatore - Eccitatrice'!#REF!</definedName>
    <definedName name="_Toc355795260" localSheetId="1">'5 - 6 Alternatore - Eccitatrice'!$A$364</definedName>
    <definedName name="_Toc355795261" localSheetId="1">'5 - 6 Alternatore - Eccitatrice'!$A$379</definedName>
    <definedName name="_Toc355795262" localSheetId="1">'1 - 4 Turbina - Rotativa'!#REF!</definedName>
    <definedName name="_Toc355795263" localSheetId="1">'1 - 4 Turbina - Rotativa'!#REF!</definedName>
    <definedName name="_Toc355795264" localSheetId="1">'1 - 4 Turbina - Rotativa'!#REF!</definedName>
    <definedName name="_Toc355795265" localSheetId="1">'5 - 6 Alternatore - Eccitatrice'!$A$275</definedName>
    <definedName name="_Toc355795266" localSheetId="1">'5 - 6 Alternatore - Eccitatrice'!$A$277</definedName>
    <definedName name="_Toc355795267" localSheetId="1">'5 - 6 Alternatore - Eccitatrice'!$A$297</definedName>
    <definedName name="_Toc355795268" localSheetId="1">'5 - 6 Alternatore - Eccitatrice'!$A$384</definedName>
    <definedName name="_Toc355795269" localSheetId="1">'5 - 6 Alternatore - Eccitatrice'!$A$386</definedName>
    <definedName name="_Toc355795270" localSheetId="1">'5 - 6 Alternatore - Eccitatrice'!$A$432</definedName>
    <definedName name="_Toc355795271" localSheetId="1">'5 - 6 Alternatore - Eccitatrice'!$A$436</definedName>
    <definedName name="_Toc355795272" localSheetId="1">'1 - 4 Turbina - Rotativa'!#REF!</definedName>
    <definedName name="_Toc355795273" localSheetId="1">'5 - 6 Alternatore - Eccitatrice'!$A$441</definedName>
    <definedName name="_Toc355795274" localSheetId="1">'5 - 6 Alternatore - Eccitatrice'!$A$449</definedName>
    <definedName name="_Toc355795275" localSheetId="1">'1 - 4 Turbina - Rotativa'!#REF!</definedName>
    <definedName name="_Toc355795276" localSheetId="1">'1 - 4 Turbina - Rotativa'!#REF!</definedName>
    <definedName name="_Toc355795277" localSheetId="1">'1 - 4 Turbina - Rotativa'!#REF!</definedName>
    <definedName name="_Toc355795278" localSheetId="1">'1 - 4 Turbina - Rotativa'!#REF!</definedName>
    <definedName name="_Toc355795279" localSheetId="1">'1 - 4 Turbina - Rotativa'!#REF!</definedName>
    <definedName name="_Toc355795280" localSheetId="1">'1 - 4 Turbina - Rotativa'!#REF!</definedName>
    <definedName name="_Toc355795281" localSheetId="1">'1 - 4 Turbina - Rotativa'!#REF!</definedName>
    <definedName name="_Toc355795283" localSheetId="1">#REF!</definedName>
    <definedName name="_Toc466689220" localSheetId="1">'1 - 4 Turbina - Rotativa'!#REF!</definedName>
    <definedName name="_Toc466689221" localSheetId="1">'1 - 4 Turbina - Rotativa'!#REF!</definedName>
    <definedName name="_Toc466689225" localSheetId="1">'1 - 4 Turbina - Rotativa'!#REF!</definedName>
    <definedName name="_Toc466689226" localSheetId="1">'1 - 4 Turbina - Rotativa'!#REF!</definedName>
    <definedName name="_xlnm.Print_Area" localSheetId="1">'1 - 4 Turbina - Rotativa'!$A$1:$I$163</definedName>
    <definedName name="_xlnm.Print_Area" localSheetId="6">'10 Sub fornitori'!$A$1:$D$82</definedName>
    <definedName name="_xlnm.Print_Area" localSheetId="2">'5 - 6 Alternatore - Eccitatrice'!$A$1:$E$459</definedName>
    <definedName name="_xlnm.Print_Area" localSheetId="4">'8 Materiali Turbina'!$A$1:$E$30</definedName>
    <definedName name="_xlnm.Print_Area" localSheetId="5">'9 Materiali Alternatore'!$A$1:$E$34</definedName>
    <definedName name="OLE_LINK3" localSheetId="1">'5 - 6 Alternatore - Eccitatrice'!$A$112</definedName>
    <definedName name="OLE_LINK4" localSheetId="1">'5 - 6 Alternatore - Eccitatrice'!$B$295</definedName>
  </definedNames>
  <calcPr calcId="162913"/>
</workbook>
</file>

<file path=xl/calcChain.xml><?xml version="1.0" encoding="utf-8"?>
<calcChain xmlns="http://schemas.openxmlformats.org/spreadsheetml/2006/main">
  <c r="B98" i="15" l="1"/>
  <c r="B99" i="15"/>
  <c r="B100" i="15"/>
  <c r="B97" i="15"/>
  <c r="B81" i="15"/>
  <c r="B82" i="15"/>
  <c r="B87" i="15"/>
  <c r="B95" i="15"/>
  <c r="E148" i="12" l="1"/>
  <c r="B33" i="15" l="1"/>
  <c r="B24" i="15" l="1"/>
  <c r="A97" i="15"/>
  <c r="A98" i="15"/>
  <c r="A99" i="15"/>
  <c r="A100" i="15"/>
  <c r="B96" i="15"/>
  <c r="A96" i="15"/>
  <c r="B88" i="15"/>
  <c r="A88" i="15"/>
  <c r="A90" i="15"/>
  <c r="B90" i="15" s="1"/>
  <c r="A91" i="15"/>
  <c r="B91" i="15" s="1"/>
  <c r="A92" i="15"/>
  <c r="B92" i="15" s="1"/>
  <c r="A93" i="15"/>
  <c r="B93" i="15" s="1"/>
  <c r="A94" i="15"/>
  <c r="B94" i="15" s="1"/>
  <c r="A89" i="15"/>
  <c r="B89" i="15" s="1"/>
  <c r="A84" i="15"/>
  <c r="B84" i="15" s="1"/>
  <c r="A85" i="15"/>
  <c r="B85" i="15" s="1"/>
  <c r="A86" i="15"/>
  <c r="B86" i="15" s="1"/>
  <c r="B83" i="15"/>
  <c r="A83" i="15"/>
  <c r="A76" i="15"/>
  <c r="B76" i="15" s="1"/>
  <c r="A77" i="15"/>
  <c r="B77" i="15" s="1"/>
  <c r="A78" i="15"/>
  <c r="B78" i="15" s="1"/>
  <c r="A79" i="15"/>
  <c r="B79" i="15" s="1"/>
  <c r="A80" i="15"/>
  <c r="B80" i="15" s="1"/>
  <c r="B75" i="15"/>
  <c r="A75" i="15"/>
  <c r="B73" i="15"/>
  <c r="B74" i="15"/>
  <c r="B71" i="15"/>
  <c r="B72" i="15"/>
  <c r="B62" i="15"/>
  <c r="B63" i="15"/>
  <c r="B64" i="15"/>
  <c r="B65" i="15"/>
  <c r="B66" i="15"/>
  <c r="B67" i="15"/>
  <c r="B68" i="15"/>
  <c r="B69" i="15"/>
  <c r="B70" i="15"/>
  <c r="B25" i="15"/>
  <c r="B26" i="15"/>
  <c r="B27" i="15"/>
  <c r="B28" i="15"/>
  <c r="B29" i="15"/>
  <c r="B30" i="15"/>
  <c r="B31" i="15"/>
  <c r="B32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A23" i="15"/>
  <c r="B23" i="15" s="1"/>
  <c r="A22" i="15"/>
  <c r="B22" i="15" s="1"/>
  <c r="A21" i="15"/>
  <c r="B21" i="15" s="1"/>
  <c r="A20" i="15"/>
  <c r="B20" i="15" s="1"/>
  <c r="A19" i="15"/>
  <c r="B19" i="15" s="1"/>
  <c r="A18" i="15"/>
  <c r="B18" i="15" s="1"/>
  <c r="A17" i="15"/>
  <c r="B17" i="15" s="1"/>
  <c r="A16" i="15"/>
  <c r="B16" i="15" s="1"/>
  <c r="A15" i="15"/>
  <c r="B15" i="15" s="1"/>
  <c r="A14" i="15"/>
  <c r="B14" i="15" s="1"/>
  <c r="A13" i="15"/>
  <c r="B13" i="15" s="1"/>
  <c r="A12" i="15"/>
  <c r="B12" i="15" s="1"/>
  <c r="A11" i="15"/>
  <c r="B11" i="15" s="1"/>
  <c r="A10" i="15"/>
  <c r="B10" i="15" s="1"/>
  <c r="A9" i="15"/>
  <c r="B9" i="15" s="1"/>
  <c r="A8" i="15"/>
  <c r="B8" i="15" s="1"/>
  <c r="A7" i="15"/>
  <c r="B7" i="15" s="1"/>
  <c r="A6" i="15"/>
  <c r="B6" i="15" s="1"/>
  <c r="A5" i="15"/>
  <c r="B5" i="15" s="1"/>
  <c r="A4" i="15"/>
  <c r="B4" i="15" s="1"/>
  <c r="A2" i="15"/>
  <c r="A3" i="15"/>
  <c r="B3" i="15" s="1"/>
  <c r="B2" i="15"/>
  <c r="D148" i="12" l="1"/>
</calcChain>
</file>

<file path=xl/sharedStrings.xml><?xml version="1.0" encoding="utf-8"?>
<sst xmlns="http://schemas.openxmlformats.org/spreadsheetml/2006/main" count="1471" uniqueCount="795">
  <si>
    <t>-</t>
  </si>
  <si>
    <t>3.1</t>
  </si>
  <si>
    <t>3.2</t>
  </si>
  <si>
    <t>4.1</t>
  </si>
  <si>
    <t>4.2</t>
  </si>
  <si>
    <t>5.1</t>
  </si>
  <si>
    <t>6.1</t>
  </si>
  <si>
    <t>6.2</t>
  </si>
  <si>
    <t>Rapporto di cortocircuito</t>
  </si>
  <si>
    <t>Turbina idraulica</t>
  </si>
  <si>
    <t>Salto netto</t>
  </si>
  <si>
    <t>U.M.</t>
  </si>
  <si>
    <t>salto netto</t>
  </si>
  <si>
    <t>m</t>
  </si>
  <si>
    <t>portata</t>
  </si>
  <si>
    <t>m³/s</t>
  </si>
  <si>
    <t>potenza</t>
  </si>
  <si>
    <t>MW</t>
  </si>
  <si>
    <t>velocità nominale</t>
  </si>
  <si>
    <t>giri/min</t>
  </si>
  <si>
    <t>senso di rotazione (lato accoppiamento)</t>
  </si>
  <si>
    <t>i rendimenti sono in unità di percento alle varie frazioni delle potenze rese ed ai salti sopra precisati</t>
  </si>
  <si>
    <t>velocità di fuga transitoria (valore massimo raggiungibile durante l’intero transitorio)</t>
  </si>
  <si>
    <t>velocità di fuga permanente</t>
  </si>
  <si>
    <t>%</t>
  </si>
  <si>
    <t>tempo di chiusura rapida del distributore</t>
  </si>
  <si>
    <t>s</t>
  </si>
  <si>
    <t>tempo indicativo di arresto del gruppo</t>
  </si>
  <si>
    <t>tempo minimo di presa di carico nelle condizioni più sfavorevoli</t>
  </si>
  <si>
    <t>pressione di esercizio o di progetto (PD)</t>
  </si>
  <si>
    <t>MPa</t>
  </si>
  <si>
    <t>pressione massima ammissibile (PS)</t>
  </si>
  <si>
    <t>pressione di prova (PT)</t>
  </si>
  <si>
    <t>temperatura min/max di progetto (DT)</t>
  </si>
  <si>
    <t>°C</t>
  </si>
  <si>
    <t>temperatura min/max ammissibile (ST)</t>
  </si>
  <si>
    <t>kN</t>
  </si>
  <si>
    <t>Ampiezza (picco-picco) e velocità efficace r.m.s. delle vibrazioni nelle seguenti condizioni di funzionamento</t>
  </si>
  <si>
    <t>alle condizioni di carico garantite</t>
  </si>
  <si>
    <t>μm-mm/s</t>
  </si>
  <si>
    <t>alla velocità nominale con gruppo a vuoto</t>
  </si>
  <si>
    <t>alla massima velocità di fuga</t>
  </si>
  <si>
    <t>livello medio ponderato pressione acustica a vuoto</t>
  </si>
  <si>
    <t>dB</t>
  </si>
  <si>
    <t>livello medio ponderato pressione acustica a carico nominale</t>
  </si>
  <si>
    <t>m s.l.m.</t>
  </si>
  <si>
    <t>Sistema di controllo sconiugazione direttrici</t>
  </si>
  <si>
    <t>mm</t>
  </si>
  <si>
    <t>Numero direttrici</t>
  </si>
  <si>
    <t>diametro massimo</t>
  </si>
  <si>
    <t>numero pale</t>
  </si>
  <si>
    <t>pressione di esercizio del servomotore</t>
  </si>
  <si>
    <t>corsa</t>
  </si>
  <si>
    <t>alesaggio</t>
  </si>
  <si>
    <t>Tipo olio</t>
  </si>
  <si>
    <t>Tipologia</t>
  </si>
  <si>
    <t>Materiale dell’anello di tenuta all’albero</t>
  </si>
  <si>
    <t>Perdita di acqua nominale in rotazione</t>
  </si>
  <si>
    <t>l/s</t>
  </si>
  <si>
    <t>Perdite d’acqua da fermo</t>
  </si>
  <si>
    <t>Perdite d’acqua con tenuta usurata</t>
  </si>
  <si>
    <t>Grado di filtrazione acqua di irrorazione</t>
  </si>
  <si>
    <t>µm</t>
  </si>
  <si>
    <t>Intervallo tra due sostituzioni</t>
  </si>
  <si>
    <t>h</t>
  </si>
  <si>
    <t>pressione nominale olio</t>
  </si>
  <si>
    <t>capacità utile olio centralina oleodinamica</t>
  </si>
  <si>
    <t>l</t>
  </si>
  <si>
    <t>tipo di olio</t>
  </si>
  <si>
    <t>numero elettropompe</t>
  </si>
  <si>
    <t>pressione</t>
  </si>
  <si>
    <t>kW</t>
  </si>
  <si>
    <t>perdite da asportare nella centralina</t>
  </si>
  <si>
    <t>portata nominale acqua di raffreddamento ai refrigeranti</t>
  </si>
  <si>
    <t>caduta di pressione dell’acqua attraverso i refrigeranti, incluse eventuali valvole, con portata nominale</t>
  </si>
  <si>
    <t>tempo di chiusura a carico equilibrato</t>
  </si>
  <si>
    <t>tempo di apertura a carico equilibrato</t>
  </si>
  <si>
    <t>perdite di carico alla portata nominale</t>
  </si>
  <si>
    <t>Massa teorica complessiva garantita di una turbina.(escluse le strutture insonorizzanti)</t>
  </si>
  <si>
    <t>t</t>
  </si>
  <si>
    <t>Albero turbina</t>
  </si>
  <si>
    <t>Coperchi superiore e inferiore</t>
  </si>
  <si>
    <t>Tronco cono diffusore</t>
  </si>
  <si>
    <t>centralina oleodinamica (olio escluso)</t>
  </si>
  <si>
    <t>massa del pezzo più pesante per il trasporto</t>
  </si>
  <si>
    <t>massa totale del pezzo più pesante per il trasporto e del mezzo di trasporto utilizzato per esso</t>
  </si>
  <si>
    <t>girante (diametro x altezza)</t>
  </si>
  <si>
    <t>m x m</t>
  </si>
  <si>
    <t>albero (diametro x altezza)</t>
  </si>
  <si>
    <t>supporti combinato (lunghezza x larghezza x altezza)</t>
  </si>
  <si>
    <t>m x m x m</t>
  </si>
  <si>
    <t>tubazione alimentazione iniettori (lunghezza x larghezza x altezza)</t>
  </si>
  <si>
    <t>Massima elevazione del filo inferiore del gancio della gru rispetto al piano di calpestio di sala macchine</t>
  </si>
  <si>
    <t>Potenza nominale</t>
  </si>
  <si>
    <t>MVA</t>
  </si>
  <si>
    <t>Tensione nominale (Vn)</t>
  </si>
  <si>
    <t>kV</t>
  </si>
  <si>
    <t>Frequenza nominale (fn)</t>
  </si>
  <si>
    <t>Hz</t>
  </si>
  <si>
    <t>Cosfi in ritardo</t>
  </si>
  <si>
    <t>Cosfi in anticipo</t>
  </si>
  <si>
    <t>Velocità nominale</t>
  </si>
  <si>
    <t>Senso di rotazione (vista dal lato accoppiamento)</t>
  </si>
  <si>
    <t>cosfi in ritardo nominale</t>
  </si>
  <si>
    <t xml:space="preserve">temperatura aria uscita refrigeranti </t>
  </si>
  <si>
    <t>deltati avvolgimento statore</t>
  </si>
  <si>
    <t>K</t>
  </si>
  <si>
    <t>deltati medio avvolgimento rotore</t>
  </si>
  <si>
    <t>temperatura macchia calda avvolgimento rotore</t>
  </si>
  <si>
    <t>deltati ferro statore</t>
  </si>
  <si>
    <t>cosfi in anticipo nominale</t>
  </si>
  <si>
    <t xml:space="preserve">deltati avvolgimento statore  </t>
  </si>
  <si>
    <t xml:space="preserve">cosfi in ritardo nominale </t>
  </si>
  <si>
    <t xml:space="preserve">cosfi in anticipo nominale </t>
  </si>
  <si>
    <t>a tensione pari a 1,05 Vn</t>
  </si>
  <si>
    <t>Mvar</t>
  </si>
  <si>
    <t>a tensione pari a 1,00 Vn</t>
  </si>
  <si>
    <t>a tensione pari a 0,95 Vn</t>
  </si>
  <si>
    <t xml:space="preserve">Perdite totali effettive </t>
  </si>
  <si>
    <t xml:space="preserve"> (Definizioni e metodi di determinazione delle reattanze secondo norme CEI. Per ciascuna delle reattanze per la cui determinazione sono previsti più metodi, l’offerente preciserà nell’offerta il metodo a cui è riferito il valore garantito)</t>
  </si>
  <si>
    <t>sincrona diretta non satura</t>
  </si>
  <si>
    <t>transitoria diretta non satura</t>
  </si>
  <si>
    <t>subtransitoria diretta non satura</t>
  </si>
  <si>
    <t>sincrona in quadratura non satura</t>
  </si>
  <si>
    <t>subtransitoria in quadratura non satura</t>
  </si>
  <si>
    <t>alla sequenza negativa</t>
  </si>
  <si>
    <t>P = potenza uscita del generatore espressa in</t>
  </si>
  <si>
    <t>kVA</t>
  </si>
  <si>
    <t>L = lunghezza netta del pacco statorico espressa</t>
  </si>
  <si>
    <t xml:space="preserve">D = diametro al traferro espressa </t>
  </si>
  <si>
    <t>CU fattore di utilizzazione</t>
  </si>
  <si>
    <t>prima velocità critica flessionale con gruppo a velocità nominale</t>
  </si>
  <si>
    <t>prima velocità critica flessionale con gruppo alla velocità di fuga transitoria</t>
  </si>
  <si>
    <t>minimo valore della seconda velocità critica flessionale con gruppo alla velocità di fuga transitoria</t>
  </si>
  <si>
    <t xml:space="preserve">Ampiezza (picco-picco) e velocità efficace r.m.s. delle vibrazioni dei supporti alla velocità nominale, con gruppo a pieno carico attivo, in generazione e/o in pompaggio, o con gruppo in funzionamento da sincrono alla massima potenza reattiva prevista, nelle condizioni nominali </t>
  </si>
  <si>
    <t>mm/s</t>
  </si>
  <si>
    <t>livello di pressione sonora ponderato (A)</t>
  </si>
  <si>
    <t>a 10/10 della potenza attiva nominale (Pn)</t>
  </si>
  <si>
    <t>a 9/10 di Pn</t>
  </si>
  <si>
    <t>a 8/10 di Pn</t>
  </si>
  <si>
    <t>a 7/10 di Pn</t>
  </si>
  <si>
    <t>a 6/10 di Pn</t>
  </si>
  <si>
    <t>a 5/10 di Pn</t>
  </si>
  <si>
    <t>a 2,5/10 di Pn</t>
  </si>
  <si>
    <t>nel ferro</t>
  </si>
  <si>
    <t>di elettro ventilazione (con tutti gli elettroventilatori in funzione)</t>
  </si>
  <si>
    <t>di auto ventilazione</t>
  </si>
  <si>
    <t>nel supporto lato anelli (gruppo verticale)</t>
  </si>
  <si>
    <t>complessive</t>
  </si>
  <si>
    <t>parte guida</t>
  </si>
  <si>
    <t>parte spinta (quota macchina sincrona = 100%)</t>
  </si>
  <si>
    <t>nel supporto lato comando (gruppo verticale)</t>
  </si>
  <si>
    <t>nel supporto portante lato anelli (gruppo orizzontale)</t>
  </si>
  <si>
    <t>nel supporto portante lato comando (gruppo orizzontale)</t>
  </si>
  <si>
    <t>ohmiche nell’avvolgimento di statore a .....°C</t>
  </si>
  <si>
    <t>addizionali totali (cave statore + testate statore + altre) a         .....°C</t>
  </si>
  <si>
    <t>negli anelli collettori</t>
  </si>
  <si>
    <t>nel ferro a vuoto</t>
  </si>
  <si>
    <t>di ventilazione (con tutti gli eventuali elettroventilatori in  funzione)</t>
  </si>
  <si>
    <t>nei supporti e nelle spazzole per attrito</t>
  </si>
  <si>
    <t>ohmiche nell’avvolgimento di statore a 75 °C</t>
  </si>
  <si>
    <t>addizionali totali</t>
  </si>
  <si>
    <t>ohmiche nell’avvolgimento di rotore a 75°C</t>
  </si>
  <si>
    <t>elettriche nelle spazzole</t>
  </si>
  <si>
    <t>Valori calcolati; definizioni e metodi di determinazione secondo le norme CEI. In caso di carenza delle norme CEI, valgono nell’ordine le norme IEC e IEEE</t>
  </si>
  <si>
    <t>sincrona diretta satura (Xd)</t>
  </si>
  <si>
    <t>sincrona in quadratura satura (Xq)</t>
  </si>
  <si>
    <t>transitoria diretta satura (X’d)</t>
  </si>
  <si>
    <t>subtransitoria diretta satura (X’’d)</t>
  </si>
  <si>
    <t>subtransitoria in quadratura satura (X’’q)</t>
  </si>
  <si>
    <t>alla sequenza negativa satura (X2)</t>
  </si>
  <si>
    <t xml:space="preserve">alla sequenza zero satura (X0) </t>
  </si>
  <si>
    <t xml:space="preserve">alla sequenza zero non satura (X0u) </t>
  </si>
  <si>
    <t xml:space="preserve">di dispersione statore satura (X1) </t>
  </si>
  <si>
    <t>di dispersione statore non satura (X1u)</t>
  </si>
  <si>
    <t>di Potier (Xp)</t>
  </si>
  <si>
    <t>a rotore estratto (non satura)</t>
  </si>
  <si>
    <t>coefficiente di Potier espresso come rapporto tra la forza magnetomotrice di reazione di armatura nelle condizioni nominali (rapportata alle spire di un polo di rotore) e la corrente nominale d'armatura (Mrn/Nsp)/In</t>
  </si>
  <si>
    <t>Definizioni e metodi di determinazione come detto al precedente punto</t>
  </si>
  <si>
    <t>*</t>
  </si>
  <si>
    <t>di statore, in corrente continua, con avvolgimento a 75 °C (Ra)</t>
  </si>
  <si>
    <t>ohm</t>
  </si>
  <si>
    <t>alla sequenza positiva, riferita a In e fn, con avvolgimento di statore a 75 °C ed altre parti alla temperatura di regime (R1) (secondo norme IEC 34-4)</t>
  </si>
  <si>
    <t>alla sequenza negativa, riferita a In e fn, con macchina alla temperatura di regime (R2) (secondo norme IEC 34-4)</t>
  </si>
  <si>
    <t>alla sequenza zero, riferita a In e fn, con macchina alla temperatura di regime (RO) (secondo norme IEC 34-4)</t>
  </si>
  <si>
    <t>di rotore, in corrente continua, con avvolgimento a 75 °C (Rf)</t>
  </si>
  <si>
    <t xml:space="preserve">transitoria diretta a circuito aperto, con avvolgimento di rotore a 75 °C, (T’do) </t>
  </si>
  <si>
    <t>transitoria diretta in cortocircuito, con avvolgimento di rotore a 75 °C, (T’d)</t>
  </si>
  <si>
    <t>subtransitoria diretta a circuito aperto, con macchina alla temperatura di regime, (T’’do)</t>
  </si>
  <si>
    <t>subtransitoria diretta in cortocircuito, con macchina alla temperatura di regime, (T’’d)</t>
  </si>
  <si>
    <t xml:space="preserve">transitoria in quadratura a circuito aperto, con avvolgimento di rotore a 75 °C (T’qo) </t>
  </si>
  <si>
    <t>transitoria in quadratura in cortocircuito, con avvolgimento di rotore a 75 °C (T’q)</t>
  </si>
  <si>
    <t>subtransitoria in quadratura a circuito aperto, con macchina alla temperatura di regime (T’’qo)</t>
  </si>
  <si>
    <t>subtransitoria in quadratura in cortocircuito, con macchina alla temperatura di regime (T’’q)</t>
  </si>
  <si>
    <t>d’armatura in cortocircuito, con avvolgimento statore a 75 °C (Ta)</t>
  </si>
  <si>
    <t>numero di cave</t>
  </si>
  <si>
    <t>n.</t>
  </si>
  <si>
    <t>numero di vie in parallelo</t>
  </si>
  <si>
    <t>numero di spire in serie per bobina</t>
  </si>
  <si>
    <t>accorciamento di passo in p.u.</t>
  </si>
  <si>
    <t>diametro esterno del pacco magnetico</t>
  </si>
  <si>
    <t>diametro interno del pacco magnetico</t>
  </si>
  <si>
    <t>diametro a fondo cava del pacco magnetico</t>
  </si>
  <si>
    <t>lunghezza lorda del pacco magnetico</t>
  </si>
  <si>
    <t>impiego di tiranti-chiavetta (si/no)</t>
  </si>
  <si>
    <t>tiranti-chiavetta saldati alla carcassa (si/no)</t>
  </si>
  <si>
    <t>sistema a molle sui tiranti-chiavetta per il mantenimento automatico della compressione del pacco magnetico (si/no)</t>
  </si>
  <si>
    <t>tiro iniziale e tiro residuo ammissibile per ciascuno dei tiranti-chiavetta</t>
  </si>
  <si>
    <t>t/t</t>
  </si>
  <si>
    <t>coppia residua ammissibile sul dado di ciascun tirante</t>
  </si>
  <si>
    <t>kg x m</t>
  </si>
  <si>
    <t>numero tiranti</t>
  </si>
  <si>
    <t>numero piastre pressapacco per ognuno dei due lati del pacco magnetico</t>
  </si>
  <si>
    <t>sezione di un tirante</t>
  </si>
  <si>
    <t>coppia nominale di serraggio dei tiranti di unione carcassa (quando questa è suddivisa in più parti)</t>
  </si>
  <si>
    <t>numero dei canali di ventilazione</t>
  </si>
  <si>
    <t>altezza del singolo canale di ventilazione</t>
  </si>
  <si>
    <t>larghezza della cava</t>
  </si>
  <si>
    <t>altezza della cava</t>
  </si>
  <si>
    <t>dimensioni della barra finita (larghezza x altezza)</t>
  </si>
  <si>
    <t>mm x mm</t>
  </si>
  <si>
    <t>spessore della barriera isolante verso massa della barra</t>
  </si>
  <si>
    <t>raggio teorico di curvatura interno della barriera isolante della barra</t>
  </si>
  <si>
    <t>trasposizioni Roebel in cava (si/no)</t>
  </si>
  <si>
    <t>trasposizioni Roebel in testata (si/no)</t>
  </si>
  <si>
    <t>trasposizioni a gruppi in testata (si/no)</t>
  </si>
  <si>
    <t>valore massimo dell'induzione nella testa del dente in regime nominale</t>
  </si>
  <si>
    <t>T</t>
  </si>
  <si>
    <t>valore massimo dell'induzione al traferro nel regime nominale</t>
  </si>
  <si>
    <t>Lamierini magnetici</t>
  </si>
  <si>
    <t>W/kg</t>
  </si>
  <si>
    <t>doc. n.</t>
  </si>
  <si>
    <t>Costruzione pacco statore con specificazione delle fasi costruttive e delle particolarità realizzative, con riferimento in particolare alle modalità di esecuzione, di compensazione e di controllo della pressatura in senso assiale e alle modalità di ancoraggio alla carcassa</t>
  </si>
  <si>
    <t>diametro massimo del rotore completo (con poli)</t>
  </si>
  <si>
    <t>diametro massimo del rotore senza poli</t>
  </si>
  <si>
    <t>velocità di distacco tra corona e corpo rotore (perdita di interferenza)</t>
  </si>
  <si>
    <t>numero di spire per polo</t>
  </si>
  <si>
    <t>numero di spire sporgenti per polo</t>
  </si>
  <si>
    <t>larghezza (circonferenziale) delle spire sporgenti</t>
  </si>
  <si>
    <t>larghezza (circonferenziale) delle spire non sporgenti</t>
  </si>
  <si>
    <t>spessore (radiale) di una spira</t>
  </si>
  <si>
    <t>spessore (radiale) dell’isolamento tra spira e spira</t>
  </si>
  <si>
    <t>numero di staffe su ciascun lato lungo della bobina polare</t>
  </si>
  <si>
    <t>lunghezza (assiale) dell’isolamento sotto ciascuna staffa</t>
  </si>
  <si>
    <t>parte rotante</t>
  </si>
  <si>
    <t>pezzo più pesante per il trasporto</t>
  </si>
  <si>
    <t xml:space="preserve">Massima elevazione del filo inferiore del gancio della gru rispetto al piano di calpestio di sala macchine </t>
  </si>
  <si>
    <t xml:space="preserve">grado di bilanciamento del rotore </t>
  </si>
  <si>
    <t>V</t>
  </si>
  <si>
    <t>peso dell’alternatore completo</t>
  </si>
  <si>
    <t>peso dello statore (esclusi refrigeranti, eventuali elettroventilatori e relativi sostegni)</t>
  </si>
  <si>
    <t>numero delle parti in cui verrà suddiviso lo statore per il trasporto</t>
  </si>
  <si>
    <t>peso di ciascuna delle parti di cui sopra</t>
  </si>
  <si>
    <t>peso del rotore completo</t>
  </si>
  <si>
    <t>peso di un polo avvolto</t>
  </si>
  <si>
    <t>elenco delle parti in cui verrà suddiviso il rotore e peso di ciascuna parte</t>
  </si>
  <si>
    <t>peso dei lamierini magnetici di statore</t>
  </si>
  <si>
    <t>peso del rame di statore</t>
  </si>
  <si>
    <t>peso del rame di rotore</t>
  </si>
  <si>
    <t>peso della trave o dell’attrezzo di sollevamento in centrale</t>
  </si>
  <si>
    <t>dimensioni del pezzo più ingombrante per il trasporto</t>
  </si>
  <si>
    <t>lunghezza</t>
  </si>
  <si>
    <t>larghezza</t>
  </si>
  <si>
    <t>altezza</t>
  </si>
  <si>
    <t>numero di refrigeranti</t>
  </si>
  <si>
    <t>peso di ciascun refrigerante</t>
  </si>
  <si>
    <t xml:space="preserve">pressione di esercizio del circuito acqua di raffreddamento </t>
  </si>
  <si>
    <t>pressione di prova dei refrigeranti</t>
  </si>
  <si>
    <t xml:space="preserve">salto termico nominale dell’acqua di raffreddamento </t>
  </si>
  <si>
    <t>perdite complessive da asportare</t>
  </si>
  <si>
    <t>caduta di pressione dell’acqua attraverso i refrigeranti, incluse le valvole di ingresso/uscita, con portata nominale</t>
  </si>
  <si>
    <t>ventilatori coassiali (si/no)</t>
  </si>
  <si>
    <t>tipo (assiale/radiale)</t>
  </si>
  <si>
    <t>numero</t>
  </si>
  <si>
    <t>potenza nominale cad.</t>
  </si>
  <si>
    <t>corrente di spunto a tensione nominale Vn</t>
  </si>
  <si>
    <t>A</t>
  </si>
  <si>
    <t>corrente di spunto a tensione 1,1Vn</t>
  </si>
  <si>
    <t>velocità</t>
  </si>
  <si>
    <t>peso cadauno</t>
  </si>
  <si>
    <t>Kg</t>
  </si>
  <si>
    <t>caratteristica portata/prevalenza</t>
  </si>
  <si>
    <t>portata totale aria di ventilazione</t>
  </si>
  <si>
    <t>temperatura dell’aria all’ingresso dei refrigeranti in condizioni nominali di funzionamento (Vn-fn) e cosfi in ritardo</t>
  </si>
  <si>
    <t>temperatura dell’aria all’uscita del circuito di ventilazione in condizioni nominali di funzionamento (Vn-fn) e cosfi in ritardo (solo circuito aperto)</t>
  </si>
  <si>
    <t>caduta di pressione nei filtri d’aspirazione aria</t>
  </si>
  <si>
    <t>kPa</t>
  </si>
  <si>
    <t>Tempi mediamente richiesti per lo smontaggio / rimontaggio di:</t>
  </si>
  <si>
    <t>n. 1 piastra porta guarnizione frenante</t>
  </si>
  <si>
    <t>h / h</t>
  </si>
  <si>
    <t>n. 1 muta di pattini di un supporto</t>
  </si>
  <si>
    <t>n. 1 eventuale elettroventilatore</t>
  </si>
  <si>
    <t>n. 1 refrigerante</t>
  </si>
  <si>
    <t>n. 1 deflettore d’aria completo e quanto altro necessario per accesso ad una testata di statore, per ispezione</t>
  </si>
  <si>
    <t>n. 1 ventilatore coassiale per accesso ad una testata di rotore, con rotore infilato</t>
  </si>
  <si>
    <t>n. 1 pala del ventilatore coassiale</t>
  </si>
  <si>
    <t>n. 1 polo, compresi tutti gli interventi necessari su altre parti della macchina</t>
  </si>
  <si>
    <t>il rotore, compresi tutti gli interventi necessari su altre parti della macchina</t>
  </si>
  <si>
    <t>n. 1 barra lato traferro a rotore estratto</t>
  </si>
  <si>
    <t>n. 1 barra lato fondo cava a rotore estratto</t>
  </si>
  <si>
    <t>n. 1 complesso anelli di eccitazione</t>
  </si>
  <si>
    <t>tipo costruttivo</t>
  </si>
  <si>
    <t>lunghezza attiva del cuscinetto</t>
  </si>
  <si>
    <t>diametro nominale del perno</t>
  </si>
  <si>
    <t>pressione di esercizio del circuito acqua di raffreddamento</t>
  </si>
  <si>
    <t>salto termico nominale dell’acqua di raffreddamento</t>
  </si>
  <si>
    <t>temperatura max dell’olio</t>
  </si>
  <si>
    <t>temperatura consigliata di allarme del metallo bianco</t>
  </si>
  <si>
    <t>temperatura consigliata di scatto del metallo bianco</t>
  </si>
  <si>
    <t>carico assiale massimo sul supporto (+)</t>
  </si>
  <si>
    <t>perdite complessive</t>
  </si>
  <si>
    <t>volume d’olio</t>
  </si>
  <si>
    <t>pressione di prova degli scambiatori</t>
  </si>
  <si>
    <t>Sono accettabili modesti aggiornamenti dei dati comunicati con l’offerta. I dati definitivi garantiti devono essere precisati ed inviati entro la seconda scadenza di invio dei documenti</t>
  </si>
  <si>
    <t>coefficiente di deformazione armonica</t>
  </si>
  <si>
    <t>fattore armonico telefonico</t>
  </si>
  <si>
    <t>perdite totali</t>
  </si>
  <si>
    <t xml:space="preserve">perdite dell’alternatore eccitatore </t>
  </si>
  <si>
    <t>perdite dei diodi rotanti</t>
  </si>
  <si>
    <t xml:space="preserve">numero dei diodi rotanti per fase e per polarità </t>
  </si>
  <si>
    <t>tensione di picco inversa PIV</t>
  </si>
  <si>
    <t xml:space="preserve">costruttore </t>
  </si>
  <si>
    <t xml:space="preserve">tipo </t>
  </si>
  <si>
    <t xml:space="preserve">bollettino tecnico di specifica </t>
  </si>
  <si>
    <t>costruttore</t>
  </si>
  <si>
    <t>escursione riferimento di tensione</t>
  </si>
  <si>
    <t>errore di tensione massima ammissibile</t>
  </si>
  <si>
    <t>max corrente I erogabile dal ponte a tiristori</t>
  </si>
  <si>
    <t>ceiling a funzionamento nominale</t>
  </si>
  <si>
    <t>escursione coefficiente compound</t>
  </si>
  <si>
    <t>guadagno dinamico</t>
  </si>
  <si>
    <t>p.u.</t>
  </si>
  <si>
    <t>potenza nominale del trasformatore TE</t>
  </si>
  <si>
    <t>tensione di cortocircuito del trasformatore TE</t>
  </si>
  <si>
    <t>Denominazione</t>
  </si>
  <si>
    <t>Materiale</t>
  </si>
  <si>
    <t>W</t>
  </si>
  <si>
    <t>1.3</t>
  </si>
  <si>
    <t>1.4</t>
  </si>
  <si>
    <t>1.5</t>
  </si>
  <si>
    <t>2.1</t>
  </si>
  <si>
    <t>2.2</t>
  </si>
  <si>
    <t>Albero Turbina</t>
  </si>
  <si>
    <t>Cono di scarico</t>
  </si>
  <si>
    <t>Pale direttrici</t>
  </si>
  <si>
    <t>Servomotore</t>
  </si>
  <si>
    <t>Marca</t>
  </si>
  <si>
    <t>Marca fornitore cuscinetti</t>
  </si>
  <si>
    <t>n= Numero di giri</t>
  </si>
  <si>
    <t>Min</t>
  </si>
  <si>
    <t>Max</t>
  </si>
  <si>
    <t>Garant.</t>
  </si>
  <si>
    <t>Val.</t>
  </si>
  <si>
    <t>Numero di cuscinetti</t>
  </si>
  <si>
    <t>Nr</t>
  </si>
  <si>
    <t>Chiavette</t>
  </si>
  <si>
    <t>Tiranti</t>
  </si>
  <si>
    <t>3.3</t>
  </si>
  <si>
    <t>Piastre fucinate</t>
  </si>
  <si>
    <t>Staffe</t>
  </si>
  <si>
    <t>Componente</t>
  </si>
  <si>
    <t>Posizione</t>
  </si>
  <si>
    <t>Elenco fornitori</t>
  </si>
  <si>
    <t>Girante</t>
  </si>
  <si>
    <t>SOD macchina</t>
  </si>
  <si>
    <t>1.6</t>
  </si>
  <si>
    <t>Progettazione logiche</t>
  </si>
  <si>
    <t>Montaggi meccanici</t>
  </si>
  <si>
    <t>Montaggi e cablaggi elettrici</t>
  </si>
  <si>
    <t>Progettazione meccanica</t>
  </si>
  <si>
    <t>1.7</t>
  </si>
  <si>
    <t>1)</t>
  </si>
  <si>
    <t>2)</t>
  </si>
  <si>
    <t>3)</t>
  </si>
  <si>
    <t>10 m³/s</t>
  </si>
  <si>
    <t xml:space="preserve">Supporto inferiore di guida </t>
  </si>
  <si>
    <t>coperchio turbina superiore (lunghezza x larghezza x altezza)</t>
  </si>
  <si>
    <t>coperchio turbina inferiore (lunghezza x larghezza x altezza)</t>
  </si>
  <si>
    <t>Peso massimo da sollevarsi con la gru in sala macchine</t>
  </si>
  <si>
    <t>Distributore</t>
  </si>
  <si>
    <t>Coperchi - fodere</t>
  </si>
  <si>
    <t>2.3</t>
  </si>
  <si>
    <t>2.4</t>
  </si>
  <si>
    <t>Fornitura alternatore</t>
  </si>
  <si>
    <t>2.5</t>
  </si>
  <si>
    <t xml:space="preserve">Fornitura quadri elettrici </t>
  </si>
  <si>
    <t>Fornitura regolatore di tensione</t>
  </si>
  <si>
    <t>momento d’inerzia (PD2) complessivo della macchina idraulica</t>
  </si>
  <si>
    <t>momento d’inerzia delle altre parti rotanti (PD2)</t>
  </si>
  <si>
    <t>momento d’inerzia della girante (PD2)</t>
  </si>
  <si>
    <t>Componente radiale con tenute usurate</t>
  </si>
  <si>
    <t>Per valutare il dimensionamento della macchina in fase di offerta dovrà essere fornito e riportato nella sottostante tabella il fattore di utilizzazione CU (CU=P/(L*n.giri*D^2 ))</t>
  </si>
  <si>
    <t>peso massimo da sollevare con la gru di centrale (compresa l’eventuale trave o attrezzatura di sollevamento)</t>
  </si>
  <si>
    <t>carico radiale massimo sul supporto (+)</t>
  </si>
  <si>
    <t>kA</t>
  </si>
  <si>
    <t>diametro nominale</t>
  </si>
  <si>
    <t>lunghezza totale compreso il tronchetto di smontaggio</t>
  </si>
  <si>
    <t>pressione di esercizio</t>
  </si>
  <si>
    <t>portata massima intercettabile</t>
  </si>
  <si>
    <t>Valvola Rotativa</t>
  </si>
  <si>
    <t xml:space="preserve">Girante </t>
  </si>
  <si>
    <t>Coperchio inferiore e superiore</t>
  </si>
  <si>
    <t>Fodere</t>
  </si>
  <si>
    <t>Metodo costruttivo (Laminato,Forgiato, Fuso ecc.)</t>
  </si>
  <si>
    <t>Tenuta d'albero</t>
  </si>
  <si>
    <t>Nr.</t>
  </si>
  <si>
    <t>Attivazione e prove automazione</t>
  </si>
  <si>
    <t>Attivazione e prove Alternatore</t>
  </si>
  <si>
    <t>Supervisione montaggi meccanici</t>
  </si>
  <si>
    <t>Supervisione montaggo alternatore</t>
  </si>
  <si>
    <t>Cuscinetti Turbina</t>
  </si>
  <si>
    <t xml:space="preserve">Cuscinetto guida </t>
  </si>
  <si>
    <t>Cuscinetto guida - spinta</t>
  </si>
  <si>
    <t>Eccitatrice</t>
  </si>
  <si>
    <t>Attivazione regolazione di tensione</t>
  </si>
  <si>
    <t>Norma di riferimento materiale e prove</t>
  </si>
  <si>
    <t>Portata massima grù sala macchine</t>
  </si>
  <si>
    <t>·         Grado di apertura da 100% a 0%</t>
  </si>
  <si>
    <t>·         Grado di apertura da 10% a 0%</t>
  </si>
  <si>
    <t>·         velocità da 100% a 0%</t>
  </si>
  <si>
    <t>·         velocità da 10% a 0%</t>
  </si>
  <si>
    <t>·         spessore</t>
  </si>
  <si>
    <t>·         cifra di perdita (a 1,5 T e 50 Hz)</t>
  </si>
  <si>
    <t>·         caratteristica di magnetizzazione</t>
  </si>
  <si>
    <t>·         curva delle perdite specifiche totali a 50 Hz</t>
  </si>
  <si>
    <t>·         isolamento</t>
  </si>
  <si>
    <t>Tipo di accoppiamento delle direttrici alla parte fissa (calettatore, perni di rottura ecc.)</t>
  </si>
  <si>
    <t>Pale Direttrici</t>
  </si>
  <si>
    <t>Anello di regolazione sposta direttrici</t>
  </si>
  <si>
    <t>Cassone</t>
  </si>
  <si>
    <t>Pattini</t>
  </si>
  <si>
    <t>Raffreddamento</t>
  </si>
  <si>
    <t xml:space="preserve">volume d’olio nel supporto </t>
  </si>
  <si>
    <t>tipo costruttivo pattini di spinta (fissi, flottanti ecc.)</t>
  </si>
  <si>
    <t xml:space="preserve">volume d’olio </t>
  </si>
  <si>
    <t>Refrigeranti interni si/no</t>
  </si>
  <si>
    <t>perdite complessive da asportare guida</t>
  </si>
  <si>
    <t>corrente di eccitazione nominale (IEN)</t>
  </si>
  <si>
    <t>Tensione di eccitazione nominale</t>
  </si>
  <si>
    <t>Corrente massima erogabile dal ponte in servizio continuo IEP</t>
  </si>
  <si>
    <t>Corrente massima erogabile dall’eccitatrice IEM</t>
  </si>
  <si>
    <t>Tensione di ceiling positivo VCP</t>
  </si>
  <si>
    <t>Tensione di ceiling negativo VCN</t>
  </si>
  <si>
    <t>Frequenza</t>
  </si>
  <si>
    <t>campo di regolazione della tensione di macchina con l’eccitatrice in modalità: automatico</t>
  </si>
  <si>
    <t>campo di regolazione della tensione di macchina con l’eccitatrice in modalità: manuale</t>
  </si>
  <si>
    <t>Costruttore tipo e caratteristiche particolareggiate dei tiristori del ponte</t>
  </si>
  <si>
    <t>Costruttore, tipo e caratteristiche costruttive dei tiristori del complesso crow-bar</t>
  </si>
  <si>
    <t>Temperatura massima di giunzione a IEP/max ammissibile dei tiristori del ponte</t>
  </si>
  <si>
    <t>* C</t>
  </si>
  <si>
    <t>Minima tensione per la regolare accensione dei tiristori</t>
  </si>
  <si>
    <t>Perdite totali a IEN (ponte + sistema completo)</t>
  </si>
  <si>
    <t>Coefficiente di compound</t>
  </si>
  <si>
    <t>0 ±15%</t>
  </si>
  <si>
    <t>Limite di sovraeccitazione</t>
  </si>
  <si>
    <t>Limite di sottoeccitazione</t>
  </si>
  <si>
    <t>Costante di tempo del circuito di eccitazione a vuoto</t>
  </si>
  <si>
    <t>Costante di tempo del circuito di eccitazione a carico nominale</t>
  </si>
  <si>
    <t>Tempo permissibile di durata della corrente di ceiling</t>
  </si>
  <si>
    <t>Caratteristiche della resistenza di scarica</t>
  </si>
  <si>
    <t>Caratteristiche dei fusibili</t>
  </si>
  <si>
    <t>Schema e caratteristiche delle parti componenti del cicchetto</t>
  </si>
  <si>
    <t>Corrente assorbita e durata del cicchetto</t>
  </si>
  <si>
    <t>A – s</t>
  </si>
  <si>
    <t>Livello rumore</t>
  </si>
  <si>
    <t>≤ 70 dB</t>
  </si>
  <si>
    <t>Dimensioni di ingombro quadro (lxhxp)</t>
  </si>
  <si>
    <t>Spessore delle lamiere quadro</t>
  </si>
  <si>
    <t>Grado di protezione del quadro</t>
  </si>
  <si>
    <t>IP23</t>
  </si>
  <si>
    <t>Corrente nominale ammissibile di breve durata simmetrica</t>
  </si>
  <si>
    <t>Corrente nominale ammissibile di breve durata di cresta</t>
  </si>
  <si>
    <t>Tensione di tenuta a frequenza industriale per i circuiti di potenza</t>
  </si>
  <si>
    <t>Tensione di tenuta a frequenza industriale per i circuiti ausiliari ed elettronici di controllo</t>
  </si>
  <si>
    <t>Tensione nominale di alimentazione dei circuiti di comando segnalazione e protezione</t>
  </si>
  <si>
    <t>110 Vcc</t>
  </si>
  <si>
    <t>Tensione nominale di alimentazione dei circuiti di riscaldamento</t>
  </si>
  <si>
    <t>220 Vca</t>
  </si>
  <si>
    <t>Assorbimento in corrente continua</t>
  </si>
  <si>
    <t>Portata nominale interruttore di campo(52E)</t>
  </si>
  <si>
    <t>Potere di interruzione interruttore di campo(52E)</t>
  </si>
  <si>
    <t>Potenza nominale trasformatore eccitazione</t>
  </si>
  <si>
    <t>Tensione primaria nominale trasformatore eccitazione</t>
  </si>
  <si>
    <t>10 kV</t>
  </si>
  <si>
    <t>Tensione secondaria trasformatore eccitazione</t>
  </si>
  <si>
    <t>Gruppo vettoriale trasformatore eccitazione</t>
  </si>
  <si>
    <t>Tensione di cto cto (75°C) trasformatore eccitazione</t>
  </si>
  <si>
    <t xml:space="preserve"> Hz</t>
  </si>
  <si>
    <t>0-1,1 Vn</t>
  </si>
  <si>
    <t>0,8-1,1 Vn</t>
  </si>
  <si>
    <t>Corpo Valvola</t>
  </si>
  <si>
    <t>Corpo rotante</t>
  </si>
  <si>
    <t>Anelli - otturatori di tenuta</t>
  </si>
  <si>
    <t xml:space="preserve">CUSCINETTO DI GUIDA </t>
  </si>
  <si>
    <t xml:space="preserve">Albero   </t>
  </si>
  <si>
    <t>Metodo costruttivo rotore (sinolo albero o doppio, completaente laminato, presenza della raggera ecc.)</t>
  </si>
  <si>
    <t>Raggera -Mozzo</t>
  </si>
  <si>
    <t>Raggera - Razze</t>
  </si>
  <si>
    <t xml:space="preserve">Corona polare - Anelli </t>
  </si>
  <si>
    <t>Corona polare -  Chiavette</t>
  </si>
  <si>
    <t>Corona polare -  Lamiere</t>
  </si>
  <si>
    <t>Corona polare -  Tiranti</t>
  </si>
  <si>
    <t>GENERATORE Albero</t>
  </si>
  <si>
    <t>GENERATORE Poli</t>
  </si>
  <si>
    <t xml:space="preserve">Lamiere </t>
  </si>
  <si>
    <t>Ventilazione</t>
  </si>
  <si>
    <t>Piaster anello di ventilazione</t>
  </si>
  <si>
    <t>Pale anello di ventilazione</t>
  </si>
  <si>
    <t>CUSCINETTO DI GUIDA spinta</t>
  </si>
  <si>
    <t>Crocere</t>
  </si>
  <si>
    <t>Crocera superiore</t>
  </si>
  <si>
    <t>Crocera inferiore</t>
  </si>
  <si>
    <t>5.3</t>
  </si>
  <si>
    <t>quota asse turbina</t>
  </si>
  <si>
    <t xml:space="preserve">quota minima dell’acqua allo scarico fino alla quale la macchina può lavorare senza problemi di cavitazione nella peggiore condizione possibile </t>
  </si>
  <si>
    <t>tipo di accoppiamneto con turbina</t>
  </si>
  <si>
    <r>
      <t>tm</t>
    </r>
    <r>
      <rPr>
        <vertAlign val="superscript"/>
        <sz val="11"/>
        <color theme="1"/>
        <rFont val="Arial"/>
        <family val="2"/>
      </rPr>
      <t>2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</si>
  <si>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/s</t>
    </r>
  </si>
  <si>
    <t>ohmiche nell’avvolgimento di rotore a .....°C</t>
  </si>
  <si>
    <r>
      <t>mm</t>
    </r>
    <r>
      <rPr>
        <vertAlign val="superscript"/>
        <sz val="11"/>
        <color theme="1"/>
        <rFont val="Arial"/>
        <family val="2"/>
      </rPr>
      <t>2</t>
    </r>
  </si>
  <si>
    <r>
      <t>Momento d’inerzia PD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</t>
    </r>
  </si>
  <si>
    <t>ampiezza (picco-picco) vibrazioni dei supporti alla velocità di fuga transitoria</t>
  </si>
  <si>
    <r>
      <t xml:space="preserve">·         </t>
    </r>
    <r>
      <rPr>
        <sz val="11"/>
        <color rgb="FF000000"/>
        <rFont val="Arial"/>
        <family val="2"/>
      </rPr>
      <t>lato</t>
    </r>
    <r>
      <rPr>
        <sz val="11"/>
        <color theme="1"/>
        <rFont val="Arial"/>
        <family val="2"/>
      </rPr>
      <t xml:space="preserve"> guida</t>
    </r>
  </si>
  <si>
    <r>
      <t xml:space="preserve">·         </t>
    </r>
    <r>
      <rPr>
        <sz val="11"/>
        <color rgb="FF000000"/>
        <rFont val="Arial"/>
        <family val="2"/>
      </rPr>
      <t>lato</t>
    </r>
    <r>
      <rPr>
        <sz val="11"/>
        <color theme="1"/>
        <rFont val="Arial"/>
        <family val="2"/>
      </rPr>
      <t xml:space="preserve"> spinta</t>
    </r>
  </si>
  <si>
    <r>
      <t xml:space="preserve">·         </t>
    </r>
    <r>
      <rPr>
        <sz val="11"/>
        <color rgb="FF000000"/>
        <rFont val="Arial"/>
        <family val="2"/>
      </rPr>
      <t>lato</t>
    </r>
    <r>
      <rPr>
        <sz val="11"/>
        <color theme="1"/>
        <rFont val="Arial"/>
        <family val="2"/>
      </rPr>
      <t xml:space="preserve"> anelli</t>
    </r>
  </si>
  <si>
    <r>
      <t xml:space="preserve">·         </t>
    </r>
    <r>
      <rPr>
        <sz val="11"/>
        <color rgb="FF000000"/>
        <rFont val="Arial"/>
        <family val="2"/>
      </rPr>
      <t>lato</t>
    </r>
    <r>
      <rPr>
        <sz val="11"/>
        <color theme="1"/>
        <rFont val="Arial"/>
        <family val="2"/>
      </rPr>
      <t xml:space="preserve"> comando</t>
    </r>
  </si>
  <si>
    <r>
      <t xml:space="preserve">ampiezza (picco-picco) vibrazioni dei supporti alla velocità di fuga </t>
    </r>
    <r>
      <rPr>
        <sz val="11"/>
        <color theme="1"/>
        <rFont val="Arial"/>
        <family val="2"/>
      </rPr>
      <t>transitoria</t>
    </r>
  </si>
  <si>
    <r>
      <t xml:space="preserve">·         </t>
    </r>
    <r>
      <rPr>
        <sz val="11"/>
        <color rgb="FF000000"/>
        <rFont val="Arial"/>
        <family val="2"/>
      </rPr>
      <t xml:space="preserve">direzione radiale </t>
    </r>
    <r>
      <rPr>
        <sz val="11"/>
        <color theme="1"/>
        <rFont val="Arial"/>
        <family val="2"/>
      </rPr>
      <t xml:space="preserve"> guida</t>
    </r>
  </si>
  <si>
    <r>
      <t xml:space="preserve">·         </t>
    </r>
    <r>
      <rPr>
        <sz val="11"/>
        <color rgb="FF000000"/>
        <rFont val="Arial"/>
        <family val="2"/>
      </rPr>
      <t>direzione verticale</t>
    </r>
    <r>
      <rPr>
        <sz val="11"/>
        <color theme="1"/>
        <rFont val="Arial"/>
        <family val="2"/>
      </rPr>
      <t xml:space="preserve"> spinta</t>
    </r>
  </si>
  <si>
    <r>
      <t>perdite complessive da asportare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 spinta</t>
    </r>
  </si>
  <si>
    <r>
      <t>corrente termica media I</t>
    </r>
    <r>
      <rPr>
        <vertAlign val="subscript"/>
        <sz val="11"/>
        <color theme="1"/>
        <rFont val="Arial"/>
        <family val="2"/>
      </rPr>
      <t>T(AV)</t>
    </r>
  </si>
  <si>
    <t>Regolab.</t>
  </si>
  <si>
    <t>Extrarap.</t>
  </si>
  <si>
    <t>numero servomotori</t>
  </si>
  <si>
    <t>Tabella dati tecnici turbina e sistema oleodinamico</t>
  </si>
  <si>
    <t>Rendimenti garantiti</t>
  </si>
  <si>
    <t>Transitori di velocità e pressione garantiti</t>
  </si>
  <si>
    <t>Dati base per il calcolo dei transitori</t>
  </si>
  <si>
    <t>Caratteristiche del sistema e dei componenti oleodinamici turbina</t>
  </si>
  <si>
    <t>Rumore</t>
  </si>
  <si>
    <t xml:space="preserve"> Caratteristiche Costruttive Turbina</t>
  </si>
  <si>
    <t>Dati di installazione</t>
  </si>
  <si>
    <t>Servomotori di movimentazione distributore</t>
  </si>
  <si>
    <t xml:space="preserve"> Caratteristiche costruttive Sistema oleodinamico</t>
  </si>
  <si>
    <t>Centralina oleodinamica</t>
  </si>
  <si>
    <t xml:space="preserve">velocità massima conseguente a brusco distacco del gruppo dal pieno carico e regolare chiusura del distributore </t>
  </si>
  <si>
    <t>portata massima in caso di blocco (nella condizione peggiore)</t>
  </si>
  <si>
    <t>massima sovrapressione in condotta nelle condizioni più sfavorevoli</t>
  </si>
  <si>
    <t xml:space="preserve">Spinte Radiale massima in funzionamento permanente risultante sul supporto combinato guida spinta dovuto alla spinta idraulica dinamica e ad eventuali dissimmetrie del gruppo </t>
  </si>
  <si>
    <t xml:space="preserve">Spinte assiale massima in funzionamento permanente risultante sul supporto combinato guida spinta dovuto alla spinta idraulica dinamica e ad eventuali dissimmetrie del gruppo </t>
  </si>
  <si>
    <t xml:space="preserve">Spinte massima in funzionamento permanente risultante sul supporto guida  dovuto alla spinta idraulica dinamica e ad eventuali dissimmetrie del gruppo </t>
  </si>
  <si>
    <t>Valvola rotativa di macchina</t>
  </si>
  <si>
    <t>Servomotore di rotazione (ad olio - contrappeso)</t>
  </si>
  <si>
    <t>Masse dei principali componenti in assetto di trasporto</t>
  </si>
  <si>
    <t xml:space="preserve"> Tabella Dati Tecnici Alternatori</t>
  </si>
  <si>
    <t>Dati Nominali Garantiti Alternatore</t>
  </si>
  <si>
    <t xml:space="preserve">Potenza continua in condizioni nominali (Vn-fn) in sottoeccitazione </t>
  </si>
  <si>
    <t>Potenza continua in condizioni normali in sovraeccitazione</t>
  </si>
  <si>
    <t xml:space="preserve">Potenza per 15 minuti in condizioni eccezionali in sovraeccitazione </t>
  </si>
  <si>
    <t>Funzionamento a cosfi zero</t>
  </si>
  <si>
    <t xml:space="preserve">Potenza continua a cosfi zero in sovraeccitazione </t>
  </si>
  <si>
    <t>Potenza continua a cosfi zero in sottoeccitazione</t>
  </si>
  <si>
    <t>Perdite totali effettive</t>
  </si>
  <si>
    <t>Coefficiente di utilizzazione</t>
  </si>
  <si>
    <t>Vibrazioni</t>
  </si>
  <si>
    <t>Frequenze critiche flessionali</t>
  </si>
  <si>
    <t>Rendimento in condizioni nominali (Vn-fn), a regime termico raggiunto (perdite effettive) e cosfi nominale in ritardo</t>
  </si>
  <si>
    <t>Perdite effettive in condizioni nominali (Vn-fn) con cosfi in ritardo</t>
  </si>
  <si>
    <t>Rendimento in condizioni nominali (Vn-fn), a regime termico raggiunto (perdite effettive) e cosfi nominale in ritardo:</t>
  </si>
  <si>
    <t>Dati costruttivi dello statore</t>
  </si>
  <si>
    <t>Dati nominali garantiti</t>
  </si>
  <si>
    <t>2.6</t>
  </si>
  <si>
    <t>5.15</t>
  </si>
  <si>
    <t>5.16</t>
  </si>
  <si>
    <t>5.18</t>
  </si>
  <si>
    <t>5.17</t>
  </si>
  <si>
    <t>Resistenze</t>
  </si>
  <si>
    <t>Sistema di ventilazione</t>
  </si>
  <si>
    <t>Tempi medi di manutenzione</t>
  </si>
  <si>
    <t>numero di ore di funzionamento equivalenti ad un ciclo avviamento + fermata, agli effetti della manutenzione</t>
  </si>
  <si>
    <t>numero di ore (effettive + equivalenti) tra messa in servizio e prima revisione</t>
  </si>
  <si>
    <t>numero di ore (effettive + equivalenti) tra le revisioni successive alla prima</t>
  </si>
  <si>
    <t>Supporti</t>
  </si>
  <si>
    <t>Supporti guida e spinta</t>
  </si>
  <si>
    <t>6.1.1</t>
  </si>
  <si>
    <t>Caratteristiche nominali del ponte a diodi</t>
  </si>
  <si>
    <t>Regolatore di tensione</t>
  </si>
  <si>
    <t>Pesi e ingombri</t>
  </si>
  <si>
    <t>9.1</t>
  </si>
  <si>
    <t>9.3</t>
  </si>
  <si>
    <t>Pesi ed altri dati per il trasporto ed il montaggio Alternatore</t>
  </si>
  <si>
    <t>9.5</t>
  </si>
  <si>
    <t>5.2.1</t>
  </si>
  <si>
    <t>5.2.3</t>
  </si>
  <si>
    <t>5.3.1</t>
  </si>
  <si>
    <t>5.3.2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</si>
  <si>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</si>
  <si>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</si>
  <si>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</si>
  <si>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</si>
  <si>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</si>
  <si>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</si>
  <si>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</si>
  <si>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</si>
  <si>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</si>
  <si>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</si>
  <si>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</si>
  <si>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Eccitatrice Staica</t>
  </si>
  <si>
    <t>9.2</t>
  </si>
  <si>
    <t>9.4</t>
  </si>
  <si>
    <t>Materiali componenti</t>
  </si>
  <si>
    <t>Valvola rotativa</t>
  </si>
  <si>
    <t>Materiali generatore</t>
  </si>
  <si>
    <t>Parte meccanica</t>
  </si>
  <si>
    <t>Parte elettrica</t>
  </si>
  <si>
    <t>Montaggi - Attivazione</t>
  </si>
  <si>
    <t>Ingombro massimo dei principali pezzi di trasporto (lunghezza x larghezza x altezza)</t>
  </si>
  <si>
    <t>25 m³/s</t>
  </si>
  <si>
    <t>22,5 m³/s</t>
  </si>
  <si>
    <t>20 m³/s</t>
  </si>
  <si>
    <t>15 m³/s</t>
  </si>
  <si>
    <t>massa teorica complessiva di una valvola rotativa assemblata</t>
  </si>
  <si>
    <t>massa teorica complessiva di un tronchetto di smontaggio</t>
  </si>
  <si>
    <t>massa delle parti di ricambio elencate nella S.T.A.</t>
  </si>
  <si>
    <t>massa del secondo pezzo più pesante per il montaggio</t>
  </si>
  <si>
    <t>tubazioni varie</t>
  </si>
  <si>
    <t>Ingombro della valvola rotativa assemblata (lunghezza x larghezza x altezza)</t>
  </si>
  <si>
    <t xml:space="preserve">Ingombro centralina oleodinamica con accumulatore </t>
  </si>
  <si>
    <t xml:space="preserve"> Masse valvola rotativa</t>
  </si>
  <si>
    <t>Ingombri valvola rotativa</t>
  </si>
  <si>
    <t>quota livello eccezionale ammesso dell’acqua allo scarico</t>
  </si>
  <si>
    <t>quota livello massimo canale di scarico</t>
  </si>
  <si>
    <t>Portata massima paranchi ausiliari in sala macchine</t>
  </si>
  <si>
    <t>9.6</t>
  </si>
  <si>
    <t>Scarico sincrono</t>
  </si>
  <si>
    <t>Corpo scarico</t>
  </si>
  <si>
    <t>Otturatore mobile</t>
  </si>
  <si>
    <t>Anello di tenuta fisso</t>
  </si>
  <si>
    <t>Bypass</t>
  </si>
  <si>
    <t>Flange</t>
  </si>
  <si>
    <t>Giunto di smontaggio</t>
  </si>
  <si>
    <t>Leva</t>
  </si>
  <si>
    <t>Tronchetto di monte</t>
  </si>
  <si>
    <t>7.1</t>
  </si>
  <si>
    <t>7.2</t>
  </si>
  <si>
    <t>7.3</t>
  </si>
  <si>
    <t>7.4</t>
  </si>
  <si>
    <t>7.5</t>
  </si>
  <si>
    <t>7.6</t>
  </si>
  <si>
    <t>7.7</t>
  </si>
  <si>
    <t>7.8</t>
  </si>
  <si>
    <t>8.1</t>
  </si>
  <si>
    <t>8.2</t>
  </si>
  <si>
    <t>8.3</t>
  </si>
  <si>
    <t>8.4</t>
  </si>
  <si>
    <t>Sollecitazioni supporti turbina</t>
  </si>
  <si>
    <t>Tenuta idraulica</t>
  </si>
  <si>
    <t>Elettropompe olio</t>
  </si>
  <si>
    <t>Refrigeranti olio/acqua</t>
  </si>
  <si>
    <t xml:space="preserve">Potenza continua in condizioni nominali (Vn-fn) in sovraeccitazione </t>
  </si>
  <si>
    <t>Potenza continua in condizioni normali in sottoeccitazione</t>
  </si>
  <si>
    <t xml:space="preserve">Potenza per 15 minuti in condizioni eccezionali in sottoeccitazione </t>
  </si>
  <si>
    <t xml:space="preserve">Reattanze  </t>
  </si>
  <si>
    <t>Perdite convenzionali in condizioni nominali con cosfi in ritardo (CEI)</t>
  </si>
  <si>
    <t>Rendimento in condizioni nominali, a regime termico raggiunto e cosfì uno:</t>
  </si>
  <si>
    <t>Reattanze</t>
  </si>
  <si>
    <t>Costanti di tempo</t>
  </si>
  <si>
    <t>Pacco statore</t>
  </si>
  <si>
    <t>Sistema di raffreddamento dell’aria</t>
  </si>
  <si>
    <t>Indicazioni per la manutenzione</t>
  </si>
  <si>
    <t>Supporti guida Alternatore</t>
  </si>
  <si>
    <t>Eccitazione</t>
  </si>
  <si>
    <t xml:space="preserve">Deformazione dell’onda di tensione </t>
  </si>
  <si>
    <t>Perdite eccitatrice</t>
  </si>
  <si>
    <t>Ingombro dei principali componenti della turbina in assetto di trasporto</t>
  </si>
  <si>
    <t>Alternatore</t>
  </si>
  <si>
    <t>INDICE</t>
  </si>
  <si>
    <t>1.1</t>
  </si>
  <si>
    <t>1.2</t>
  </si>
  <si>
    <t>5.2</t>
  </si>
  <si>
    <t>5.2.2</t>
  </si>
  <si>
    <t>6.3</t>
  </si>
  <si>
    <t>Potenza con un radiatore fuori uso</t>
  </si>
  <si>
    <t>6.4</t>
  </si>
  <si>
    <t>Raffreddamento ponte a tristori</t>
  </si>
  <si>
    <t>Tipo A</t>
  </si>
  <si>
    <t>Tipo B</t>
  </si>
  <si>
    <t>Fornitura quadri MT</t>
  </si>
  <si>
    <t>Fornitura sbarre MT</t>
  </si>
  <si>
    <t>TIPO A</t>
  </si>
  <si>
    <t>TIPO B</t>
  </si>
  <si>
    <t>23,33 m³/s</t>
  </si>
  <si>
    <t>24,5 m³/s</t>
  </si>
  <si>
    <t>6 m³/s</t>
  </si>
  <si>
    <t>8 m³/s</t>
  </si>
  <si>
    <t>9 m³/s</t>
  </si>
  <si>
    <t>11 m³/s</t>
  </si>
  <si>
    <t>12 m³/s</t>
  </si>
  <si>
    <t>tipo di accoppiameto lato albero alternatore</t>
  </si>
  <si>
    <t>Masse e Ingombri turbina</t>
  </si>
  <si>
    <t>Masse e Ingombri alternatore</t>
  </si>
  <si>
    <t>86 - 4,3</t>
  </si>
  <si>
    <t>10.1</t>
  </si>
  <si>
    <t>10.2</t>
  </si>
  <si>
    <t>10.3</t>
  </si>
  <si>
    <t>10.4</t>
  </si>
  <si>
    <t>Spinte max in funzionamento transitorio risultante sul supporto di guida dovuto a spinta idraulica dinamica e eventuali dissimmetrie del gruppo</t>
  </si>
  <si>
    <t>Peso massimo da sollevarsi con gru di centrale</t>
  </si>
  <si>
    <t>TURBINA</t>
  </si>
  <si>
    <t>CUSCINETTO DI GUIDA</t>
  </si>
  <si>
    <t>SCARICO SINCRONO</t>
  </si>
  <si>
    <t>VALVOLA ROTATIVA</t>
  </si>
  <si>
    <t>Rendimenti</t>
  </si>
  <si>
    <t>Potenze in funzionamento a cosfi diverso da zero</t>
  </si>
  <si>
    <t>5.3.3</t>
  </si>
  <si>
    <t>5.3.4</t>
  </si>
  <si>
    <t>5.3.5</t>
  </si>
  <si>
    <t>5.3.6</t>
  </si>
  <si>
    <t>5.3.7</t>
  </si>
  <si>
    <t>5.4.1</t>
  </si>
  <si>
    <t>5.4.2</t>
  </si>
  <si>
    <t>Perdite</t>
  </si>
  <si>
    <t>5.5.1</t>
  </si>
  <si>
    <t>5.5.2</t>
  </si>
  <si>
    <t>5.5.3</t>
  </si>
  <si>
    <t>Parametri elettrici Reattanze  e resistenze</t>
  </si>
  <si>
    <t>Sistema di raffreddamento e ventilazione</t>
  </si>
  <si>
    <t>Tempi di manutenzione</t>
  </si>
  <si>
    <t>Potenza erogabile dalla macchina considerando di avere un radiatore aria/acqua di raffreddamento del generatore fuori uso con cos fi 1</t>
  </si>
  <si>
    <t>Potenza erogabile dalla macchina considerando di avere un radiatore aria/acqua di raffreddamento del generatore fuori uso con cos fi in anticipo</t>
  </si>
  <si>
    <t>Potenza erogabile dalla macchina considerando di avere un radiatore aria/acqua di raffreddamento del generatore fuori uso con cos fi in ritardo</t>
  </si>
  <si>
    <t>5.12.1</t>
  </si>
  <si>
    <t>5.12.2</t>
  </si>
  <si>
    <t>5.12.3</t>
  </si>
  <si>
    <t>5.14.1</t>
  </si>
  <si>
    <t>5.14.2</t>
  </si>
  <si>
    <t>5.16.1</t>
  </si>
  <si>
    <t>5.16.2</t>
  </si>
  <si>
    <t>5.17.1</t>
  </si>
  <si>
    <t>5.17.2</t>
  </si>
  <si>
    <t>5.18.1</t>
  </si>
  <si>
    <t>5.18.2</t>
  </si>
  <si>
    <t>9.7</t>
  </si>
  <si>
    <t>lamierini magnetici</t>
  </si>
  <si>
    <t>STATORE</t>
  </si>
  <si>
    <t>Tiranti pressa pacco</t>
  </si>
  <si>
    <t>F</t>
  </si>
  <si>
    <t xml:space="preserve">Classi di isolamento </t>
  </si>
  <si>
    <t>pacco statore (classe di isolamento del materiale)</t>
  </si>
  <si>
    <t>avvolgimento statore (classe di isolamento del materiale)</t>
  </si>
  <si>
    <t>avvolgimento rotore (classe di isolamento del materiale)</t>
  </si>
  <si>
    <t>pacco statore (classe di isolamento di utilizzazione)</t>
  </si>
  <si>
    <t>avvolgimento statore  (classe di isolamento di utilizzazione)</t>
  </si>
  <si>
    <t>avvolgimento rotore  (classe di isolamento di utilizzazione)</t>
  </si>
  <si>
    <t>B</t>
  </si>
  <si>
    <r>
      <t>momento d’inerzia richiesto per le masse rotanti del generatore elettrico (PD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) </t>
    </r>
  </si>
  <si>
    <t>Note*</t>
  </si>
  <si>
    <t>Inserire le sede di riferimento per l'attività indicata. L'indicazione deve riportare la nazione, e l'eventuale stabilimento a cui afferisce il personale.</t>
  </si>
  <si>
    <t>velocità massima conseguente a brusco distacco del gruppo dal pieno carico e regolare chiusura del distributore richiesta</t>
  </si>
  <si>
    <t>velocità di fuga transitoria (valore massimo raggiungibile durante l’intero transitorio) richiesta</t>
  </si>
  <si>
    <t>velocità di fuga permanente richiesta</t>
  </si>
  <si>
    <t xml:space="preserve">&lt;630 </t>
  </si>
  <si>
    <t xml:space="preserve">&lt;840 </t>
  </si>
  <si>
    <t xml:space="preserve">&lt;525 </t>
  </si>
  <si>
    <t xml:space="preserve">&lt;700 </t>
  </si>
  <si>
    <r>
      <rPr>
        <sz val="11"/>
        <color theme="1"/>
        <rFont val="Calibri"/>
        <family val="2"/>
      </rPr>
      <t>≥</t>
    </r>
    <r>
      <rPr>
        <sz val="11"/>
        <color theme="1"/>
        <rFont val="Arial"/>
        <family val="2"/>
      </rPr>
      <t>750</t>
    </r>
  </si>
  <si>
    <t>portata massima intercettabile richiesta</t>
  </si>
  <si>
    <t>≥30</t>
  </si>
  <si>
    <t>≥14,4</t>
  </si>
  <si>
    <t>Cono diffusore</t>
  </si>
  <si>
    <t xml:space="preserve">Numero pompe </t>
  </si>
  <si>
    <t>Prevalenza nominale pompe:</t>
  </si>
  <si>
    <t>Portata nominale pompe:</t>
  </si>
  <si>
    <t>Portata richiesta dai refrigeranti dell’alternatore</t>
  </si>
  <si>
    <t>Portata richiesta dal supporto combinato guida e spinta superiore dell’alternatore (se combinato)</t>
  </si>
  <si>
    <t>Portata richiesta dal supporto guida inferiore dell’alternatore:</t>
  </si>
  <si>
    <t>Portata richiesta dal supporto guida turbina:</t>
  </si>
  <si>
    <t>Portata richiesta dalla centralina oleodinamica della turbina (se necessario)</t>
  </si>
  <si>
    <t>Liquido refrigerante</t>
  </si>
  <si>
    <t>pz.</t>
  </si>
  <si>
    <t>Acqua, non è ammesso l’utilizzo di glicole</t>
  </si>
  <si>
    <t>Lunghezza serpentino nel canale di scarico/ numero scambiatori e dimensione</t>
  </si>
  <si>
    <t>Portata nominale</t>
  </si>
  <si>
    <t>bar</t>
  </si>
  <si>
    <t>Tipologia (serpentino o scambiatori)</t>
  </si>
  <si>
    <t>Perdita di carico massima</t>
  </si>
  <si>
    <t>Temperatura massima acqua nel canale di scarico</t>
  </si>
  <si>
    <t>Salto termico acqua ingresso/uscita</t>
  </si>
  <si>
    <t>Massima temperatura acqua in ingresso</t>
  </si>
  <si>
    <t>Massima temperatura acqua in uscita</t>
  </si>
  <si>
    <t>Pressione di prova dello scambiatore</t>
  </si>
  <si>
    <t>Potenza dissipata totale</t>
  </si>
  <si>
    <t>Potenza dissipata per singolo scambiatore</t>
  </si>
  <si>
    <t>Le celle sbloccate da completare sono evidenziate in giallo</t>
  </si>
  <si>
    <r>
      <rPr>
        <sz val="11"/>
        <color theme="1"/>
        <rFont val="Calibri"/>
        <family val="2"/>
      </rPr>
      <t>≥</t>
    </r>
    <r>
      <rPr>
        <sz val="11"/>
        <color theme="1"/>
        <rFont val="Arial"/>
        <family val="2"/>
      </rPr>
      <t>260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</si>
</sst>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FF"/>
      <name val="Arial"/>
      <family val="2"/>
    </font>
    <font>
      <vertAlign val="superscript"/>
      <sz val="11"/>
      <color theme="1"/>
      <name val="Arial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vertAlign val="subscript"/>
      <sz val="11"/>
      <color theme="1"/>
      <name val="Arial"/>
      <family val="2"/>
    </font>
    <font>
      <sz val="11"/>
      <color theme="1"/>
      <name val="Times New Roman"/>
      <family val="1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1" fillId="5" borderId="11" xfId="0" applyFont="1" applyFill="1" applyBorder="1" applyAlignment="1" applyProtection="1">
      <alignment vertical="center" wrapText="1"/>
      <protection locked="0"/>
    </xf>
    <xf numFmtId="0" fontId="1" fillId="5" borderId="12" xfId="0" applyFont="1" applyFill="1" applyBorder="1" applyAlignment="1" applyProtection="1">
      <alignment vertical="center" wrapText="1"/>
      <protection locked="0"/>
    </xf>
    <xf numFmtId="0" fontId="1" fillId="5" borderId="14" xfId="0" applyFont="1" applyFill="1" applyBorder="1" applyAlignment="1" applyProtection="1">
      <alignment vertical="center" wrapText="1"/>
      <protection locked="0"/>
    </xf>
    <xf numFmtId="0" fontId="1" fillId="5" borderId="17" xfId="0" applyFont="1" applyFill="1" applyBorder="1" applyAlignment="1" applyProtection="1">
      <alignment vertical="center" wrapText="1"/>
      <protection locked="0"/>
    </xf>
    <xf numFmtId="0" fontId="1" fillId="5" borderId="18" xfId="0" applyFont="1" applyFill="1" applyBorder="1" applyAlignment="1" applyProtection="1">
      <alignment vertical="center" wrapText="1"/>
      <protection locked="0"/>
    </xf>
    <xf numFmtId="0" fontId="1" fillId="5" borderId="4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29" xfId="0" applyFont="1" applyFill="1" applyBorder="1" applyAlignment="1" applyProtection="1">
      <alignment vertical="center" wrapText="1"/>
      <protection locked="0"/>
    </xf>
    <xf numFmtId="0" fontId="1" fillId="5" borderId="30" xfId="0" applyFont="1" applyFill="1" applyBorder="1" applyAlignment="1" applyProtection="1">
      <alignment vertical="center" wrapText="1"/>
      <protection locked="0"/>
    </xf>
    <xf numFmtId="0" fontId="1" fillId="5" borderId="24" xfId="0" applyFont="1" applyFill="1" applyBorder="1" applyAlignment="1" applyProtection="1">
      <alignment vertical="center" wrapText="1"/>
      <protection locked="0"/>
    </xf>
    <xf numFmtId="0" fontId="1" fillId="5" borderId="31" xfId="0" applyFont="1" applyFill="1" applyBorder="1" applyAlignment="1" applyProtection="1">
      <alignment vertical="center" wrapText="1"/>
      <protection locked="0"/>
    </xf>
    <xf numFmtId="0" fontId="1" fillId="5" borderId="22" xfId="0" applyFont="1" applyFill="1" applyBorder="1" applyAlignment="1" applyProtection="1">
      <alignment vertical="center" wrapText="1"/>
      <protection locked="0"/>
    </xf>
    <xf numFmtId="0" fontId="1" fillId="5" borderId="23" xfId="0" applyFont="1" applyFill="1" applyBorder="1" applyAlignment="1" applyProtection="1">
      <alignment vertical="center" wrapText="1"/>
      <protection locked="0"/>
    </xf>
    <xf numFmtId="0" fontId="14" fillId="0" borderId="0" xfId="0" applyFont="1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6"/>
  <sheetViews>
    <sheetView view="pageBreakPreview" zoomScaleNormal="100" zoomScaleSheetLayoutView="100" workbookViewId="0">
      <selection sqref="A1:XFD1048576"/>
    </sheetView>
  </sheetViews>
  <sheetFormatPr defaultColWidth="8.85546875" defaultRowHeight="14.25" x14ac:dyDescent="0.2"/>
  <cols>
    <col min="1" max="1" width="7" style="62" bestFit="1" customWidth="1"/>
    <col min="2" max="2" width="85.5703125" style="44" customWidth="1"/>
    <col min="3" max="16384" width="8.85546875" style="2"/>
  </cols>
  <sheetData>
    <row r="1" spans="1:2" ht="23.25" x14ac:dyDescent="0.2">
      <c r="A1" s="111" t="s">
        <v>676</v>
      </c>
      <c r="B1" s="111"/>
    </row>
    <row r="2" spans="1:2" ht="15" x14ac:dyDescent="0.25">
      <c r="A2" s="61">
        <f>_1</f>
        <v>1</v>
      </c>
      <c r="B2" s="43" t="str">
        <f>'1 - 4 Turbina - Rotativa'!B1</f>
        <v>Tabella dati tecnici turbina e sistema oleodinamico</v>
      </c>
    </row>
    <row r="3" spans="1:2" x14ac:dyDescent="0.2">
      <c r="A3" s="62" t="str">
        <f>'1 - 4 Turbina - Rotativa'!_Toc355795186</f>
        <v>1.1</v>
      </c>
      <c r="B3" s="44" t="str">
        <f>INDEX('1 - 4 Turbina - Rotativa'!B:B,MATCH(Indice!A3,'1 - 4 Turbina - Rotativa'!A:A,0))</f>
        <v>Dati nominali garantiti</v>
      </c>
    </row>
    <row r="4" spans="1:2" x14ac:dyDescent="0.2">
      <c r="A4" s="62" t="str">
        <f>'1 - 4 Turbina - Rotativa'!_Toc355795187</f>
        <v>1.2</v>
      </c>
      <c r="B4" s="44" t="str">
        <f>INDEX('1 - 4 Turbina - Rotativa'!B:B,MATCH(Indice!A4,'1 - 4 Turbina - Rotativa'!A:A,0))</f>
        <v>Rendimenti garantiti</v>
      </c>
    </row>
    <row r="5" spans="1:2" x14ac:dyDescent="0.2">
      <c r="A5" s="62" t="str">
        <f>'1 - 4 Turbina - Rotativa'!_Toc355795188</f>
        <v>1.3</v>
      </c>
      <c r="B5" s="44" t="str">
        <f>INDEX('1 - 4 Turbina - Rotativa'!B:B,MATCH(Indice!A5,'1 - 4 Turbina - Rotativa'!A:A,0))</f>
        <v>Transitori di velocità e pressione garantiti</v>
      </c>
    </row>
    <row r="6" spans="1:2" x14ac:dyDescent="0.2">
      <c r="A6" s="62" t="str">
        <f>'1 - 4 Turbina - Rotativa'!_Toc355795189</f>
        <v>1.4</v>
      </c>
      <c r="B6" s="44" t="str">
        <f>INDEX('1 - 4 Turbina - Rotativa'!B:B,MATCH(Indice!A6,'1 - 4 Turbina - Rotativa'!A:A,0))</f>
        <v>Dati base per il calcolo dei transitori</v>
      </c>
    </row>
    <row r="7" spans="1:2" x14ac:dyDescent="0.2">
      <c r="A7" s="62" t="str">
        <f>'1 - 4 Turbina - Rotativa'!_Toc355795190</f>
        <v>1.5</v>
      </c>
      <c r="B7" s="44" t="str">
        <f>INDEX('1 - 4 Turbina - Rotativa'!B:B,MATCH(Indice!A7,'1 - 4 Turbina - Rotativa'!A:A,0))</f>
        <v>Caratteristiche del sistema e dei componenti oleodinamici turbina</v>
      </c>
    </row>
    <row r="8" spans="1:2" x14ac:dyDescent="0.2">
      <c r="A8" s="62" t="str">
        <f>'1 - 4 Turbina - Rotativa'!_Toc355795192</f>
        <v>1.6</v>
      </c>
      <c r="B8" s="44" t="str">
        <f>INDEX('1 - 4 Turbina - Rotativa'!B:B,MATCH(Indice!A8,'1 - 4 Turbina - Rotativa'!A:A,0))</f>
        <v>Sollecitazioni supporti turbina</v>
      </c>
    </row>
    <row r="9" spans="1:2" x14ac:dyDescent="0.2">
      <c r="A9" s="62" t="str">
        <f>'1 - 4 Turbina - Rotativa'!_Toc355795193</f>
        <v>1.7</v>
      </c>
      <c r="B9" s="44" t="str">
        <f>INDEX('1 - 4 Turbina - Rotativa'!B:B,MATCH(Indice!A9,'1 - 4 Turbina - Rotativa'!A:A,0))</f>
        <v>Rumore</v>
      </c>
    </row>
    <row r="10" spans="1:2" s="60" customFormat="1" ht="15" x14ac:dyDescent="0.25">
      <c r="A10" s="61">
        <f>'1 - 4 Turbina - Rotativa'!_Toc355795194</f>
        <v>2</v>
      </c>
      <c r="B10" s="43" t="str">
        <f>INDEX('1 - 4 Turbina - Rotativa'!B:B,MATCH(Indice!A10,'1 - 4 Turbina - Rotativa'!A:A,0))</f>
        <v xml:space="preserve"> Caratteristiche Costruttive Turbina</v>
      </c>
    </row>
    <row r="11" spans="1:2" x14ac:dyDescent="0.2">
      <c r="A11" s="62" t="str">
        <f>'1 - 4 Turbina - Rotativa'!_Toc355795195</f>
        <v>2.1</v>
      </c>
      <c r="B11" s="44" t="str">
        <f>INDEX('1 - 4 Turbina - Rotativa'!B:B,MATCH(Indice!A11,'1 - 4 Turbina - Rotativa'!A:A,0))</f>
        <v>Dati di installazione</v>
      </c>
    </row>
    <row r="12" spans="1:2" x14ac:dyDescent="0.2">
      <c r="A12" s="62" t="str">
        <f>'1 - 4 Turbina - Rotativa'!_Toc355795196</f>
        <v>2.2</v>
      </c>
      <c r="B12" s="44" t="str">
        <f>INDEX('1 - 4 Turbina - Rotativa'!B:B,MATCH(Indice!A12,'1 - 4 Turbina - Rotativa'!A:A,0))</f>
        <v>Distributore</v>
      </c>
    </row>
    <row r="13" spans="1:2" x14ac:dyDescent="0.2">
      <c r="A13" s="62" t="str">
        <f>'1 - 4 Turbina - Rotativa'!_Toc355795197</f>
        <v>2.3</v>
      </c>
      <c r="B13" s="44" t="str">
        <f>INDEX('1 - 4 Turbina - Rotativa'!B:B,MATCH(Indice!A13,'1 - 4 Turbina - Rotativa'!A:A,0))</f>
        <v>Girante</v>
      </c>
    </row>
    <row r="14" spans="1:2" x14ac:dyDescent="0.2">
      <c r="A14" s="62" t="str">
        <f>'1 - 4 Turbina - Rotativa'!A90</f>
        <v>2.4</v>
      </c>
      <c r="B14" s="44" t="str">
        <f>INDEX('1 - 4 Turbina - Rotativa'!B:B,MATCH(Indice!A14,'1 - 4 Turbina - Rotativa'!A:A,0))</f>
        <v>Albero turbina</v>
      </c>
    </row>
    <row r="15" spans="1:2" x14ac:dyDescent="0.2">
      <c r="A15" s="62" t="str">
        <f>'1 - 4 Turbina - Rotativa'!_Toc355795198</f>
        <v>2.5</v>
      </c>
      <c r="B15" s="44" t="str">
        <f>INDEX('1 - 4 Turbina - Rotativa'!B:B,MATCH(Indice!A15,'1 - 4 Turbina - Rotativa'!A:A,0))</f>
        <v>Servomotori di movimentazione distributore</v>
      </c>
    </row>
    <row r="16" spans="1:2" x14ac:dyDescent="0.2">
      <c r="A16" s="62" t="str">
        <f>'1 - 4 Turbina - Rotativa'!_Toc355795199</f>
        <v>2.6</v>
      </c>
      <c r="B16" s="44" t="str">
        <f>INDEX('1 - 4 Turbina - Rotativa'!B:B,MATCH(Indice!A16,'1 - 4 Turbina - Rotativa'!A:A,0))</f>
        <v>Tenuta idraulica</v>
      </c>
    </row>
    <row r="17" spans="1:2" s="60" customFormat="1" ht="15" x14ac:dyDescent="0.25">
      <c r="A17" s="61">
        <f>'1 - 4 Turbina - Rotativa'!_Toc355795200</f>
        <v>3</v>
      </c>
      <c r="B17" s="43" t="str">
        <f>INDEX('1 - 4 Turbina - Rotativa'!B:B,MATCH(Indice!A17,'1 - 4 Turbina - Rotativa'!A:A,0))</f>
        <v xml:space="preserve"> Caratteristiche costruttive Sistema oleodinamico</v>
      </c>
    </row>
    <row r="18" spans="1:2" x14ac:dyDescent="0.2">
      <c r="A18" s="62" t="str">
        <f>'1 - 4 Turbina - Rotativa'!_Toc355795201</f>
        <v>3.1</v>
      </c>
      <c r="B18" s="44" t="str">
        <f>INDEX('1 - 4 Turbina - Rotativa'!B:B,MATCH(Indice!A18,'1 - 4 Turbina - Rotativa'!A:A,0))</f>
        <v>Centralina oleodinamica</v>
      </c>
    </row>
    <row r="19" spans="1:2" x14ac:dyDescent="0.2">
      <c r="A19" s="62" t="str">
        <f>'1 - 4 Turbina - Rotativa'!_Toc355795203</f>
        <v>3.2</v>
      </c>
      <c r="B19" s="44" t="str">
        <f>INDEX('1 - 4 Turbina - Rotativa'!B:B,MATCH(Indice!A19,'1 - 4 Turbina - Rotativa'!A:A,0))</f>
        <v>Elettropompe olio</v>
      </c>
    </row>
    <row r="20" spans="1:2" x14ac:dyDescent="0.2">
      <c r="A20" s="62" t="str">
        <f>'1 - 4 Turbina - Rotativa'!_Toc355795204</f>
        <v>3.3</v>
      </c>
      <c r="B20" s="44" t="str">
        <f>INDEX('1 - 4 Turbina - Rotativa'!B:B,MATCH(Indice!A20,'1 - 4 Turbina - Rotativa'!A:A,0))</f>
        <v>Refrigeranti olio/acqua</v>
      </c>
    </row>
    <row r="21" spans="1:2" ht="15" x14ac:dyDescent="0.25">
      <c r="A21" s="61">
        <f>'1 - 4 Turbina - Rotativa'!A149</f>
        <v>4</v>
      </c>
      <c r="B21" s="43" t="str">
        <f>INDEX('1 - 4 Turbina - Rotativa'!B:B,MATCH(Indice!A21,'1 - 4 Turbina - Rotativa'!A:A,0))</f>
        <v>Valvola rotativa di macchina</v>
      </c>
    </row>
    <row r="22" spans="1:2" x14ac:dyDescent="0.2">
      <c r="A22" s="62" t="str">
        <f>'1 - 4 Turbina - Rotativa'!A151</f>
        <v>4.1</v>
      </c>
      <c r="B22" s="44" t="str">
        <f>INDEX('1 - 4 Turbina - Rotativa'!B:B,MATCH(Indice!A22,'1 - 4 Turbina - Rotativa'!A:A,0))</f>
        <v>Valvola rotativa</v>
      </c>
    </row>
    <row r="23" spans="1:2" x14ac:dyDescent="0.2">
      <c r="A23" s="62" t="str">
        <f>'1 - 4 Turbina - Rotativa'!A160</f>
        <v>4.2</v>
      </c>
      <c r="B23" s="44" t="str">
        <f>INDEX('1 - 4 Turbina - Rotativa'!B:B,MATCH(Indice!A23,'1 - 4 Turbina - Rotativa'!A:A,0))</f>
        <v>Servomotore di rotazione (ad olio - contrappeso)</v>
      </c>
    </row>
    <row r="24" spans="1:2" ht="15" x14ac:dyDescent="0.25">
      <c r="A24" s="87">
        <v>5</v>
      </c>
      <c r="B24" s="45" t="str">
        <f>'5 - 6 Alternatore - Eccitatrice'!B1</f>
        <v xml:space="preserve"> Tabella Dati Tecnici Alternatori</v>
      </c>
    </row>
    <row r="25" spans="1:2" x14ac:dyDescent="0.2">
      <c r="A25" s="88" t="s">
        <v>5</v>
      </c>
      <c r="B25" s="44" t="str">
        <f>INDEX('5 - 6 Alternatore - Eccitatrice'!B:B,MATCH(Indice!A25,'5 - 6 Alternatore - Eccitatrice'!A:A,0))</f>
        <v>Dati Nominali Garantiti Alternatore</v>
      </c>
    </row>
    <row r="26" spans="1:2" x14ac:dyDescent="0.2">
      <c r="A26" s="88" t="s">
        <v>679</v>
      </c>
      <c r="B26" s="44" t="str">
        <f>INDEX('5 - 6 Alternatore - Eccitatrice'!B:B,MATCH(Indice!A26,'5 - 6 Alternatore - Eccitatrice'!A:A,0))</f>
        <v>Rendimenti</v>
      </c>
    </row>
    <row r="27" spans="1:2" x14ac:dyDescent="0.2">
      <c r="A27" s="89" t="s">
        <v>592</v>
      </c>
      <c r="B27" s="44" t="str">
        <f>INDEX('5 - 6 Alternatore - Eccitatrice'!B:B,MATCH(Indice!A27,'5 - 6 Alternatore - Eccitatrice'!A:A,0))</f>
        <v>Rendimento in condizioni nominali, a regime termico raggiunto e cosfì uno:</v>
      </c>
    </row>
    <row r="28" spans="1:2" ht="28.5" x14ac:dyDescent="0.2">
      <c r="A28" s="88" t="s">
        <v>680</v>
      </c>
      <c r="B28" s="44" t="str">
        <f>INDEX('5 - 6 Alternatore - Eccitatrice'!B:B,MATCH(Indice!A28,'5 - 6 Alternatore - Eccitatrice'!A:A,0))</f>
        <v>Rendimento in condizioni nominali (Vn-fn), a regime termico raggiunto (perdite effettive) e cosfi nominale in ritardo</v>
      </c>
    </row>
    <row r="29" spans="1:2" ht="28.5" x14ac:dyDescent="0.2">
      <c r="A29" s="89" t="s">
        <v>593</v>
      </c>
      <c r="B29" s="44" t="str">
        <f>INDEX('5 - 6 Alternatore - Eccitatrice'!B:B,MATCH(Indice!A29,'5 - 6 Alternatore - Eccitatrice'!A:A,0))</f>
        <v>Rendimento in condizioni nominali (Vn-fn), a regime termico raggiunto (perdite effettive) e cosfi nominale in ritardo:</v>
      </c>
    </row>
    <row r="30" spans="1:2" x14ac:dyDescent="0.2">
      <c r="A30" s="88" t="s">
        <v>512</v>
      </c>
      <c r="B30" s="44" t="str">
        <f>INDEX('5 - 6 Alternatore - Eccitatrice'!B:B,MATCH(Indice!A30,'5 - 6 Alternatore - Eccitatrice'!A:A,0))</f>
        <v>Potenze in funzionamento a cosfi diverso da zero</v>
      </c>
    </row>
    <row r="31" spans="1:2" x14ac:dyDescent="0.2">
      <c r="A31" s="88" t="s">
        <v>594</v>
      </c>
      <c r="B31" s="44" t="str">
        <f>INDEX('5 - 6 Alternatore - Eccitatrice'!B:B,MATCH(Indice!A31,'5 - 6 Alternatore - Eccitatrice'!A:A,0))</f>
        <v xml:space="preserve">Potenza continua in condizioni nominali (Vn-fn) in sovraeccitazione </v>
      </c>
    </row>
    <row r="32" spans="1:2" x14ac:dyDescent="0.2">
      <c r="A32" s="88" t="s">
        <v>595</v>
      </c>
      <c r="B32" s="44" t="str">
        <f>INDEX('5 - 6 Alternatore - Eccitatrice'!B:B,MATCH(Indice!A32,'5 - 6 Alternatore - Eccitatrice'!A:A,0))</f>
        <v xml:space="preserve">Potenza continua in condizioni nominali (Vn-fn) in sottoeccitazione </v>
      </c>
    </row>
    <row r="33" spans="1:2" x14ac:dyDescent="0.2">
      <c r="A33" s="88" t="s">
        <v>714</v>
      </c>
      <c r="B33" s="44" t="str">
        <f>INDEX('5 - 6 Alternatore - Eccitatrice'!B:B,MATCH(Indice!A33,'5 - 6 Alternatore - Eccitatrice'!A:A,0))</f>
        <v>Potenza continua in condizioni normali in sovraeccitazione</v>
      </c>
    </row>
    <row r="34" spans="1:2" x14ac:dyDescent="0.2">
      <c r="A34" s="88" t="s">
        <v>715</v>
      </c>
      <c r="B34" s="44" t="str">
        <f>INDEX('5 - 6 Alternatore - Eccitatrice'!B:B,MATCH(Indice!A34,'5 - 6 Alternatore - Eccitatrice'!A:A,0))</f>
        <v>Potenza continua in condizioni normali in sottoeccitazione</v>
      </c>
    </row>
    <row r="35" spans="1:2" x14ac:dyDescent="0.2">
      <c r="A35" s="88" t="s">
        <v>716</v>
      </c>
      <c r="B35" s="44" t="str">
        <f>INDEX('5 - 6 Alternatore - Eccitatrice'!B:B,MATCH(Indice!A35,'5 - 6 Alternatore - Eccitatrice'!A:A,0))</f>
        <v xml:space="preserve">Potenza per 15 minuti in condizioni eccezionali in sovraeccitazione </v>
      </c>
    </row>
    <row r="36" spans="1:2" x14ac:dyDescent="0.2">
      <c r="A36" s="88" t="s">
        <v>717</v>
      </c>
      <c r="B36" s="44" t="str">
        <f>INDEX('5 - 6 Alternatore - Eccitatrice'!B:B,MATCH(Indice!A36,'5 - 6 Alternatore - Eccitatrice'!A:A,0))</f>
        <v xml:space="preserve">Potenza per 15 minuti in condizioni eccezionali in sottoeccitazione </v>
      </c>
    </row>
    <row r="37" spans="1:2" x14ac:dyDescent="0.2">
      <c r="A37" s="88" t="s">
        <v>718</v>
      </c>
      <c r="B37" s="44" t="str">
        <f>INDEX('5 - 6 Alternatore - Eccitatrice'!B:B,MATCH(Indice!A37,'5 - 6 Alternatore - Eccitatrice'!A:A,0))</f>
        <v>Potenza con un radiatore fuori uso</v>
      </c>
    </row>
    <row r="38" spans="1:2" x14ac:dyDescent="0.2">
      <c r="A38" s="88" t="s">
        <v>596</v>
      </c>
      <c r="B38" s="44" t="str">
        <f>INDEX('5 - 6 Alternatore - Eccitatrice'!B:B,MATCH(Indice!A38,'5 - 6 Alternatore - Eccitatrice'!A:A,0))</f>
        <v>Funzionamento a cosfi zero</v>
      </c>
    </row>
    <row r="39" spans="1:2" x14ac:dyDescent="0.2">
      <c r="A39" s="88" t="s">
        <v>719</v>
      </c>
      <c r="B39" s="44" t="str">
        <f>INDEX('5 - 6 Alternatore - Eccitatrice'!B:B,MATCH(Indice!A39,'5 - 6 Alternatore - Eccitatrice'!A:A,0))</f>
        <v xml:space="preserve">Potenza continua a cosfi zero in sovraeccitazione </v>
      </c>
    </row>
    <row r="40" spans="1:2" x14ac:dyDescent="0.2">
      <c r="A40" s="88" t="s">
        <v>720</v>
      </c>
      <c r="B40" s="44" t="str">
        <f>INDEX('5 - 6 Alternatore - Eccitatrice'!B:B,MATCH(Indice!A40,'5 - 6 Alternatore - Eccitatrice'!A:A,0))</f>
        <v>Potenza continua a cosfi zero in sottoeccitazione</v>
      </c>
    </row>
    <row r="41" spans="1:2" x14ac:dyDescent="0.2">
      <c r="A41" s="88" t="s">
        <v>597</v>
      </c>
      <c r="B41" s="44" t="str">
        <f>INDEX('5 - 6 Alternatore - Eccitatrice'!B:B,MATCH(Indice!A41,'5 - 6 Alternatore - Eccitatrice'!A:A,0))</f>
        <v>Perdite</v>
      </c>
    </row>
    <row r="42" spans="1:2" x14ac:dyDescent="0.2">
      <c r="A42" s="89" t="s">
        <v>722</v>
      </c>
      <c r="B42" s="44" t="str">
        <f>INDEX('5 - 6 Alternatore - Eccitatrice'!B:B,MATCH(Indice!A42,'5 - 6 Alternatore - Eccitatrice'!A:A,0))</f>
        <v>Perdite effettive in condizioni nominali (Vn-fn) con cosfi in ritardo</v>
      </c>
    </row>
    <row r="43" spans="1:2" x14ac:dyDescent="0.2">
      <c r="A43" s="89" t="s">
        <v>723</v>
      </c>
      <c r="B43" s="44" t="str">
        <f>INDEX('5 - 6 Alternatore - Eccitatrice'!B:B,MATCH(Indice!A43,'5 - 6 Alternatore - Eccitatrice'!A:A,0))</f>
        <v>Perdite convenzionali in condizioni nominali con cosfi in ritardo (CEI)</v>
      </c>
    </row>
    <row r="44" spans="1:2" x14ac:dyDescent="0.2">
      <c r="A44" s="88" t="s">
        <v>724</v>
      </c>
      <c r="B44" s="44" t="str">
        <f>INDEX('5 - 6 Alternatore - Eccitatrice'!B:B,MATCH(Indice!A44,'5 - 6 Alternatore - Eccitatrice'!A:A,0))</f>
        <v>Perdite totali effettive</v>
      </c>
    </row>
    <row r="45" spans="1:2" x14ac:dyDescent="0.2">
      <c r="A45" s="88" t="s">
        <v>598</v>
      </c>
      <c r="B45" s="44" t="str">
        <f>INDEX('5 - 6 Alternatore - Eccitatrice'!B:B,MATCH(Indice!A45,'5 - 6 Alternatore - Eccitatrice'!A:A,0))</f>
        <v>Rapporto di cortocircuito</v>
      </c>
    </row>
    <row r="46" spans="1:2" x14ac:dyDescent="0.2">
      <c r="A46" s="88" t="s">
        <v>599</v>
      </c>
      <c r="B46" s="44" t="str">
        <f>INDEX('5 - 6 Alternatore - Eccitatrice'!B:B,MATCH(Indice!A46,'5 - 6 Alternatore - Eccitatrice'!A:A,0))</f>
        <v>Coefficiente di utilizzazione</v>
      </c>
    </row>
    <row r="47" spans="1:2" x14ac:dyDescent="0.2">
      <c r="A47" s="88" t="s">
        <v>600</v>
      </c>
      <c r="B47" s="44" t="str">
        <f>INDEX('5 - 6 Alternatore - Eccitatrice'!B:B,MATCH(Indice!A47,'5 - 6 Alternatore - Eccitatrice'!A:A,0))</f>
        <v>Frequenze critiche flessionali</v>
      </c>
    </row>
    <row r="48" spans="1:2" x14ac:dyDescent="0.2">
      <c r="A48" s="88" t="s">
        <v>601</v>
      </c>
      <c r="B48" s="44" t="str">
        <f>INDEX('5 - 6 Alternatore - Eccitatrice'!B:B,MATCH(Indice!A48,'5 - 6 Alternatore - Eccitatrice'!A:A,0))</f>
        <v>Vibrazioni</v>
      </c>
    </row>
    <row r="49" spans="1:2" x14ac:dyDescent="0.2">
      <c r="A49" s="88" t="s">
        <v>602</v>
      </c>
      <c r="B49" s="44" t="str">
        <f>INDEX('5 - 6 Alternatore - Eccitatrice'!B:B,MATCH(Indice!A49,'5 - 6 Alternatore - Eccitatrice'!A:A,0))</f>
        <v>Rumore</v>
      </c>
    </row>
    <row r="50" spans="1:2" x14ac:dyDescent="0.2">
      <c r="A50" s="88" t="s">
        <v>603</v>
      </c>
      <c r="B50" s="44" t="str">
        <f>INDEX('5 - 6 Alternatore - Eccitatrice'!B:B,MATCH(Indice!A50,'5 - 6 Alternatore - Eccitatrice'!A:A,0))</f>
        <v xml:space="preserve">Classi di isolamento </v>
      </c>
    </row>
    <row r="51" spans="1:2" x14ac:dyDescent="0.2">
      <c r="A51" s="88" t="s">
        <v>604</v>
      </c>
      <c r="B51" s="44" t="str">
        <f>INDEX('5 - 6 Alternatore - Eccitatrice'!B:B,MATCH(Indice!A51,'5 - 6 Alternatore - Eccitatrice'!A:A,0))</f>
        <v>Parametri elettrici Reattanze  e resistenze</v>
      </c>
    </row>
    <row r="52" spans="1:2" x14ac:dyDescent="0.2">
      <c r="A52" s="88" t="s">
        <v>731</v>
      </c>
      <c r="B52" s="44" t="str">
        <f>INDEX('5 - 6 Alternatore - Eccitatrice'!B:B,MATCH(Indice!A52,'5 - 6 Alternatore - Eccitatrice'!A:A,0))</f>
        <v xml:space="preserve">Reattanze  </v>
      </c>
    </row>
    <row r="53" spans="1:2" x14ac:dyDescent="0.2">
      <c r="A53" s="89" t="s">
        <v>732</v>
      </c>
      <c r="B53" s="44" t="str">
        <f>INDEX('5 - 6 Alternatore - Eccitatrice'!B:B,MATCH(Indice!A53,'5 - 6 Alternatore - Eccitatrice'!A:A,0))</f>
        <v>Reattanze</v>
      </c>
    </row>
    <row r="54" spans="1:2" x14ac:dyDescent="0.2">
      <c r="A54" s="89" t="s">
        <v>733</v>
      </c>
      <c r="B54" s="44" t="str">
        <f>INDEX('5 - 6 Alternatore - Eccitatrice'!B:B,MATCH(Indice!A54,'5 - 6 Alternatore - Eccitatrice'!A:A,0))</f>
        <v>Resistenze</v>
      </c>
    </row>
    <row r="55" spans="1:2" x14ac:dyDescent="0.2">
      <c r="A55" s="89" t="s">
        <v>605</v>
      </c>
      <c r="B55" s="44" t="str">
        <f>INDEX('5 - 6 Alternatore - Eccitatrice'!B:B,MATCH(Indice!A55,'5 - 6 Alternatore - Eccitatrice'!A:A,0))</f>
        <v>Costanti di tempo</v>
      </c>
    </row>
    <row r="56" spans="1:2" x14ac:dyDescent="0.2">
      <c r="A56" s="89" t="s">
        <v>606</v>
      </c>
      <c r="B56" s="44" t="str">
        <f>INDEX('5 - 6 Alternatore - Eccitatrice'!B:B,MATCH(Indice!A56,'5 - 6 Alternatore - Eccitatrice'!A:A,0))</f>
        <v>Dati costruttivi dello statore</v>
      </c>
    </row>
    <row r="57" spans="1:2" x14ac:dyDescent="0.2">
      <c r="A57" s="89" t="s">
        <v>734</v>
      </c>
      <c r="B57" s="44" t="str">
        <f>INDEX('5 - 6 Alternatore - Eccitatrice'!B:B,MATCH(Indice!A57,'5 - 6 Alternatore - Eccitatrice'!A:A,0))</f>
        <v>Dati costruttivi dello statore</v>
      </c>
    </row>
    <row r="58" spans="1:2" x14ac:dyDescent="0.2">
      <c r="A58" s="89" t="s">
        <v>735</v>
      </c>
      <c r="B58" s="44" t="str">
        <f>INDEX('5 - 6 Alternatore - Eccitatrice'!B:B,MATCH(Indice!A58,'5 - 6 Alternatore - Eccitatrice'!A:A,0))</f>
        <v>Pacco statore</v>
      </c>
    </row>
    <row r="59" spans="1:2" x14ac:dyDescent="0.2">
      <c r="A59" s="89" t="s">
        <v>572</v>
      </c>
      <c r="B59" s="44" t="str">
        <f>INDEX('5 - 6 Alternatore - Eccitatrice'!B:B,MATCH(Indice!A59,'5 - 6 Alternatore - Eccitatrice'!A:A,0))</f>
        <v>Dati costruttivi dello statore</v>
      </c>
    </row>
    <row r="60" spans="1:2" x14ac:dyDescent="0.2">
      <c r="A60" s="89" t="s">
        <v>573</v>
      </c>
      <c r="B60" s="44" t="str">
        <f>INDEX('5 - 6 Alternatore - Eccitatrice'!B:B,MATCH(Indice!A60,'5 - 6 Alternatore - Eccitatrice'!A:A,0))</f>
        <v>Supporti</v>
      </c>
    </row>
    <row r="61" spans="1:2" x14ac:dyDescent="0.2">
      <c r="A61" s="89" t="s">
        <v>736</v>
      </c>
      <c r="B61" s="44" t="str">
        <f>INDEX('5 - 6 Alternatore - Eccitatrice'!B:B,MATCH(Indice!A61,'5 - 6 Alternatore - Eccitatrice'!A:A,0))</f>
        <v>Supporti guida Alternatore</v>
      </c>
    </row>
    <row r="62" spans="1:2" x14ac:dyDescent="0.2">
      <c r="A62" s="89" t="s">
        <v>737</v>
      </c>
      <c r="B62" s="44" t="str">
        <f>INDEX('5 - 6 Alternatore - Eccitatrice'!B:B,MATCH(Indice!A62,'5 - 6 Alternatore - Eccitatrice'!A:A,0))</f>
        <v>Supporti guida e spinta</v>
      </c>
    </row>
    <row r="63" spans="1:2" x14ac:dyDescent="0.2">
      <c r="A63" s="89" t="s">
        <v>575</v>
      </c>
      <c r="B63" s="44" t="str">
        <f>INDEX('5 - 6 Alternatore - Eccitatrice'!B:B,MATCH(Indice!A63,'5 - 6 Alternatore - Eccitatrice'!A:A,0))</f>
        <v>Sistema di raffreddamento e ventilazione</v>
      </c>
    </row>
    <row r="64" spans="1:2" x14ac:dyDescent="0.2">
      <c r="A64" s="89" t="s">
        <v>738</v>
      </c>
      <c r="B64" s="44" t="str">
        <f>INDEX('5 - 6 Alternatore - Eccitatrice'!B:B,MATCH(Indice!A64,'5 - 6 Alternatore - Eccitatrice'!A:A,0))</f>
        <v>Sistema di raffreddamento dell’aria</v>
      </c>
    </row>
    <row r="65" spans="1:2" x14ac:dyDescent="0.2">
      <c r="A65" s="89" t="s">
        <v>739</v>
      </c>
      <c r="B65" s="44" t="str">
        <f>INDEX('5 - 6 Alternatore - Eccitatrice'!B:B,MATCH(Indice!A65,'5 - 6 Alternatore - Eccitatrice'!A:A,0))</f>
        <v>Sistema di ventilazione</v>
      </c>
    </row>
    <row r="66" spans="1:2" x14ac:dyDescent="0.2">
      <c r="A66" s="89" t="s">
        <v>574</v>
      </c>
      <c r="B66" s="44" t="str">
        <f>INDEX('5 - 6 Alternatore - Eccitatrice'!B:B,MATCH(Indice!A66,'5 - 6 Alternatore - Eccitatrice'!A:A,0))</f>
        <v>Tempi di manutenzione</v>
      </c>
    </row>
    <row r="67" spans="1:2" x14ac:dyDescent="0.2">
      <c r="A67" s="89" t="s">
        <v>740</v>
      </c>
      <c r="B67" s="44" t="str">
        <f>INDEX('5 - 6 Alternatore - Eccitatrice'!B:B,MATCH(Indice!A67,'5 - 6 Alternatore - Eccitatrice'!A:A,0))</f>
        <v>Tempi medi di manutenzione</v>
      </c>
    </row>
    <row r="68" spans="1:2" x14ac:dyDescent="0.2">
      <c r="A68" s="89" t="s">
        <v>741</v>
      </c>
      <c r="B68" s="44" t="str">
        <f>INDEX('5 - 6 Alternatore - Eccitatrice'!B:B,MATCH(Indice!A68,'5 - 6 Alternatore - Eccitatrice'!A:A,0))</f>
        <v>Indicazioni per la manutenzione</v>
      </c>
    </row>
    <row r="69" spans="1:2" ht="15" x14ac:dyDescent="0.25">
      <c r="A69" s="90">
        <v>6</v>
      </c>
      <c r="B69" s="43" t="str">
        <f>INDEX('5 - 6 Alternatore - Eccitatrice'!B:B,MATCH(Indice!A69,'5 - 6 Alternatore - Eccitatrice'!A:A,0))</f>
        <v>Eccitatrice Staica</v>
      </c>
    </row>
    <row r="70" spans="1:2" x14ac:dyDescent="0.2">
      <c r="A70" s="89" t="s">
        <v>6</v>
      </c>
      <c r="B70" s="44" t="str">
        <f>INDEX('5 - 6 Alternatore - Eccitatrice'!B:B,MATCH(Indice!A70,'5 - 6 Alternatore - Eccitatrice'!A:A,0))</f>
        <v>Eccitazione</v>
      </c>
    </row>
    <row r="71" spans="1:2" s="60" customFormat="1" ht="15" x14ac:dyDescent="0.25">
      <c r="A71" s="89" t="s">
        <v>584</v>
      </c>
      <c r="B71" s="44" t="str">
        <f>INDEX('5 - 6 Alternatore - Eccitatrice'!B:B,MATCH(Indice!A71,'5 - 6 Alternatore - Eccitatrice'!A:A,0))</f>
        <v xml:space="preserve">Deformazione dell’onda di tensione </v>
      </c>
    </row>
    <row r="72" spans="1:2" x14ac:dyDescent="0.2">
      <c r="A72" s="89" t="s">
        <v>7</v>
      </c>
      <c r="B72" s="44" t="str">
        <f>INDEX('5 - 6 Alternatore - Eccitatrice'!B:B,MATCH(Indice!A72,'5 - 6 Alternatore - Eccitatrice'!A:A,0))</f>
        <v>Perdite eccitatrice</v>
      </c>
    </row>
    <row r="73" spans="1:2" x14ac:dyDescent="0.2">
      <c r="A73" s="89" t="s">
        <v>681</v>
      </c>
      <c r="B73" s="44" t="str">
        <f>INDEX('5 - 6 Alternatore - Eccitatrice'!B:B,MATCH(Indice!A73,'5 - 6 Alternatore - Eccitatrice'!A:A,0))</f>
        <v>Caratteristiche nominali del ponte a diodi</v>
      </c>
    </row>
    <row r="74" spans="1:2" x14ac:dyDescent="0.2">
      <c r="A74" s="89" t="s">
        <v>683</v>
      </c>
      <c r="B74" s="44" t="str">
        <f>INDEX('5 - 6 Alternatore - Eccitatrice'!B:B,MATCH(Indice!A74,'5 - 6 Alternatore - Eccitatrice'!A:A,0))</f>
        <v>Regolatore di tensione</v>
      </c>
    </row>
    <row r="75" spans="1:2" ht="15" x14ac:dyDescent="0.25">
      <c r="A75" s="61">
        <f>'7 Pesi e ingombri'!A1</f>
        <v>7</v>
      </c>
      <c r="B75" s="43" t="str">
        <f>'7 Pesi e ingombri'!B1</f>
        <v>Pesi e ingombri</v>
      </c>
    </row>
    <row r="76" spans="1:2" x14ac:dyDescent="0.2">
      <c r="A76" s="62" t="str">
        <f>'7 Pesi e ingombri'!A3</f>
        <v>7.1</v>
      </c>
      <c r="B76" s="44" t="str">
        <f>INDEX('7 Pesi e ingombri'!B:B,MATCH(Indice!A76,'7 Pesi e ingombri'!A:A,0))</f>
        <v>Masse e Ingombri turbina</v>
      </c>
    </row>
    <row r="77" spans="1:2" x14ac:dyDescent="0.2">
      <c r="A77" s="62" t="str">
        <f>'7 Pesi e ingombri'!A12</f>
        <v>7.2</v>
      </c>
      <c r="B77" s="44" t="str">
        <f>INDEX('7 Pesi e ingombri'!B:B,MATCH(Indice!A77,'7 Pesi e ingombri'!A:A,0))</f>
        <v>Ingombro dei principali componenti della turbina in assetto di trasporto</v>
      </c>
    </row>
    <row r="78" spans="1:2" x14ac:dyDescent="0.2">
      <c r="A78" s="62" t="str">
        <f>'7 Pesi e ingombri'!A26</f>
        <v>7.4</v>
      </c>
      <c r="B78" s="44" t="str">
        <f>INDEX('7 Pesi e ingombri'!B:B,MATCH(Indice!A78,'7 Pesi e ingombri'!A:A,0))</f>
        <v>Pesi ed altri dati per il trasporto ed il montaggio Alternatore</v>
      </c>
    </row>
    <row r="79" spans="1:2" x14ac:dyDescent="0.2">
      <c r="A79" s="62" t="str">
        <f>'7 Pesi e ingombri'!A42</f>
        <v>7.5</v>
      </c>
      <c r="B79" s="44" t="str">
        <f>INDEX('7 Pesi e ingombri'!B:B,MATCH(Indice!A79,'7 Pesi e ingombri'!A:A,0))</f>
        <v>Masse dei principali componenti in assetto di trasporto</v>
      </c>
    </row>
    <row r="80" spans="1:2" x14ac:dyDescent="0.2">
      <c r="A80" s="62" t="str">
        <f>'7 Pesi e ingombri'!A45</f>
        <v>7.6</v>
      </c>
      <c r="B80" s="44" t="str">
        <f>INDEX('7 Pesi e ingombri'!B:B,MATCH(Indice!A80,'7 Pesi e ingombri'!A:A,0))</f>
        <v>Peso massimo da sollevarsi con gru di centrale</v>
      </c>
    </row>
    <row r="81" spans="1:2" x14ac:dyDescent="0.2">
      <c r="A81" s="62" t="s">
        <v>649</v>
      </c>
      <c r="B81" s="44" t="str">
        <f>INDEX('7 Pesi e ingombri'!B:B,MATCH(Indice!A81,'7 Pesi e ingombri'!A:A,0))</f>
        <v xml:space="preserve"> Masse valvola rotativa</v>
      </c>
    </row>
    <row r="82" spans="1:2" x14ac:dyDescent="0.2">
      <c r="A82" s="62" t="s">
        <v>650</v>
      </c>
      <c r="B82" s="44" t="str">
        <f>INDEX('7 Pesi e ingombri'!B:B,MATCH(Indice!A82,'7 Pesi e ingombri'!A:A,0))</f>
        <v>Ingombri valvola rotativa</v>
      </c>
    </row>
    <row r="83" spans="1:2" ht="15" x14ac:dyDescent="0.25">
      <c r="A83" s="61">
        <f>'8 Materiali Turbina'!A3</f>
        <v>8</v>
      </c>
      <c r="B83" s="43" t="str">
        <f>'8 Materiali Turbina'!B3:E3</f>
        <v>Materiali componenti</v>
      </c>
    </row>
    <row r="84" spans="1:2" x14ac:dyDescent="0.2">
      <c r="A84" s="62" t="str">
        <f>'8 Materiali Turbina'!A4</f>
        <v>8.1</v>
      </c>
      <c r="B84" s="44" t="str">
        <f>INDEX('8 Materiali Turbina'!B:B,MATCH(Indice!A84,'8 Materiali Turbina'!A:A,0))</f>
        <v>TURBINA</v>
      </c>
    </row>
    <row r="85" spans="1:2" x14ac:dyDescent="0.2">
      <c r="A85" s="62" t="str">
        <f>'8 Materiali Turbina'!A14</f>
        <v>8.2</v>
      </c>
      <c r="B85" s="44" t="str">
        <f>INDEX('8 Materiali Turbina'!B:B,MATCH(Indice!A85,'8 Materiali Turbina'!A:A,0))</f>
        <v>CUSCINETTO DI GUIDA</v>
      </c>
    </row>
    <row r="86" spans="1:2" x14ac:dyDescent="0.2">
      <c r="A86" s="62" t="str">
        <f>'8 Materiali Turbina'!A17</f>
        <v>8.3</v>
      </c>
      <c r="B86" s="44" t="str">
        <f>INDEX('8 Materiali Turbina'!B:B,MATCH(Indice!A86,'8 Materiali Turbina'!A:A,0))</f>
        <v>SCARICO SINCRONO</v>
      </c>
    </row>
    <row r="87" spans="1:2" x14ac:dyDescent="0.2">
      <c r="A87" s="62" t="s">
        <v>654</v>
      </c>
      <c r="B87" s="44" t="str">
        <f>INDEX('8 Materiali Turbina'!B:B,MATCH(Indice!A87,'8 Materiali Turbina'!A:A,0))</f>
        <v>VALVOLA ROTATIVA</v>
      </c>
    </row>
    <row r="88" spans="1:2" ht="15" x14ac:dyDescent="0.25">
      <c r="A88" s="61">
        <f>'9 Materiali Alternatore'!A3</f>
        <v>9</v>
      </c>
      <c r="B88" s="43" t="str">
        <f>'9 Materiali Alternatore'!B3:E3</f>
        <v>Materiali generatore</v>
      </c>
    </row>
    <row r="89" spans="1:2" x14ac:dyDescent="0.2">
      <c r="A89" s="62" t="str">
        <f>'9 Materiali Alternatore'!A4</f>
        <v>9.1</v>
      </c>
      <c r="B89" s="44" t="str">
        <f>INDEX('9 Materiali Alternatore'!B:B,MATCH(Indice!A89,'9 Materiali Alternatore'!A:A,0))</f>
        <v>GENERATORE Albero</v>
      </c>
    </row>
    <row r="90" spans="1:2" x14ac:dyDescent="0.2">
      <c r="A90" s="62" t="str">
        <f>'9 Materiali Alternatore'!A12</f>
        <v>9.2</v>
      </c>
      <c r="B90" s="44" t="str">
        <f>INDEX('9 Materiali Alternatore'!B:B,MATCH(Indice!A90,'9 Materiali Alternatore'!A:A,0))</f>
        <v>GENERATORE Poli</v>
      </c>
    </row>
    <row r="91" spans="1:2" x14ac:dyDescent="0.2">
      <c r="A91" s="62" t="str">
        <f>'9 Materiali Alternatore'!A18</f>
        <v>9.3</v>
      </c>
      <c r="B91" s="44" t="str">
        <f>INDEX('9 Materiali Alternatore'!B:B,MATCH(Indice!A91,'9 Materiali Alternatore'!A:A,0))</f>
        <v>Ventilazione</v>
      </c>
    </row>
    <row r="92" spans="1:2" x14ac:dyDescent="0.2">
      <c r="A92" s="62" t="str">
        <f>'9 Materiali Alternatore'!A21</f>
        <v>9.4</v>
      </c>
      <c r="B92" s="44" t="str">
        <f>INDEX('9 Materiali Alternatore'!B:B,MATCH(Indice!A92,'9 Materiali Alternatore'!A:A,0))</f>
        <v>CUSCINETTO DI GUIDA spinta</v>
      </c>
    </row>
    <row r="93" spans="1:2" x14ac:dyDescent="0.2">
      <c r="A93" s="62" t="str">
        <f>'9 Materiali Alternatore'!A25</f>
        <v>9.5</v>
      </c>
      <c r="B93" s="44" t="str">
        <f>INDEX('9 Materiali Alternatore'!B:B,MATCH(Indice!A93,'9 Materiali Alternatore'!A:A,0))</f>
        <v xml:space="preserve">CUSCINETTO DI GUIDA </v>
      </c>
    </row>
    <row r="94" spans="1:2" x14ac:dyDescent="0.2">
      <c r="A94" s="62" t="str">
        <f>'9 Materiali Alternatore'!A29</f>
        <v>9.6</v>
      </c>
      <c r="B94" s="44" t="str">
        <f>INDEX('9 Materiali Alternatore'!B:B,MATCH(Indice!A94,'9 Materiali Alternatore'!A:A,0))</f>
        <v>Crocere</v>
      </c>
    </row>
    <row r="95" spans="1:2" x14ac:dyDescent="0.2">
      <c r="A95" s="62" t="s">
        <v>742</v>
      </c>
      <c r="B95" s="44" t="str">
        <f>INDEX('9 Materiali Alternatore'!B:B,MATCH(Indice!A95,'9 Materiali Alternatore'!A:A,0))</f>
        <v>STATORE</v>
      </c>
    </row>
    <row r="96" spans="1:2" ht="15" x14ac:dyDescent="0.25">
      <c r="A96" s="61">
        <f>'10 Sub fornitori'!A1:D1</f>
        <v>10</v>
      </c>
      <c r="B96" s="45" t="str">
        <f>'10 Sub fornitori'!B1:E1</f>
        <v>Elenco fornitori</v>
      </c>
    </row>
    <row r="97" spans="1:2" x14ac:dyDescent="0.2">
      <c r="A97" s="62" t="str">
        <f>'10 Sub fornitori'!A4:D4</f>
        <v>10.1</v>
      </c>
      <c r="B97" s="46" t="str">
        <f>INDEX('10 Sub fornitori'!B:B,MATCH(Indice!A97,'10 Sub fornitori'!A:A,0))</f>
        <v>Parte meccanica</v>
      </c>
    </row>
    <row r="98" spans="1:2" x14ac:dyDescent="0.2">
      <c r="A98" s="62" t="str">
        <f>'10 Sub fornitori'!A33:D33</f>
        <v>10.2</v>
      </c>
      <c r="B98" s="46" t="str">
        <f>INDEX('10 Sub fornitori'!B:B,MATCH(Indice!A98,'10 Sub fornitori'!A:A,0))</f>
        <v>Alternatore</v>
      </c>
    </row>
    <row r="99" spans="1:2" x14ac:dyDescent="0.2">
      <c r="A99" s="62" t="str">
        <f>'10 Sub fornitori'!A45:D45</f>
        <v>10.3</v>
      </c>
      <c r="B99" s="46" t="str">
        <f>INDEX('10 Sub fornitori'!B:B,MATCH(Indice!A99,'10 Sub fornitori'!A:A,0))</f>
        <v>Parte elettrica</v>
      </c>
    </row>
    <row r="100" spans="1:2" x14ac:dyDescent="0.2">
      <c r="A100" s="62" t="str">
        <f>'10 Sub fornitori'!A60:D60</f>
        <v>10.4</v>
      </c>
      <c r="B100" s="46" t="str">
        <f>INDEX('10 Sub fornitori'!B:B,MATCH(Indice!A100,'10 Sub fornitori'!A:A,0))</f>
        <v>Montaggi - Attivazione</v>
      </c>
    </row>
    <row r="101" spans="1:2" ht="15" x14ac:dyDescent="0.25">
      <c r="A101" s="61"/>
      <c r="B101" s="45"/>
    </row>
    <row r="102" spans="1:2" x14ac:dyDescent="0.2">
      <c r="B102" s="46"/>
    </row>
    <row r="103" spans="1:2" x14ac:dyDescent="0.2">
      <c r="B103" s="46"/>
    </row>
    <row r="104" spans="1:2" x14ac:dyDescent="0.2">
      <c r="B104" s="46"/>
    </row>
    <row r="105" spans="1:2" x14ac:dyDescent="0.2">
      <c r="B105" s="46"/>
    </row>
    <row r="106" spans="1:2" x14ac:dyDescent="0.2">
      <c r="B106" s="46"/>
    </row>
  </sheetData>
  <sheetProtection algorithmName="SHA-512" hashValue="9cbCN7EdIzHK9JjPAjoIBq4e7I5SLg7GEir8qHRRGbT+fbMFxjyKkhvzwDAVwC7mtZKEBg5VZp9p8frf559tmw==" saltValue="8+gbYYo19Sc+Au4k++cQ6w==" spinCount="100000" sheet="1" objects="1" scenarios="1" selectLockedCells="1"/>
  <mergeCells count="1">
    <mergeCell ref="A1:B1"/>
  </mergeCells>
  <pageMargins left="0.70866141732283472" right="0.70866141732283472" top="0.94488188976377963" bottom="0.94488188976377963" header="0.31496062992125984" footer="0.31496062992125984"/>
  <pageSetup paperSize="9" scale="94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5"/>
  <sheetViews>
    <sheetView tabSelected="1" view="pageBreakPreview" topLeftCell="A10" zoomScale="115" zoomScaleNormal="100" zoomScaleSheetLayoutView="115" workbookViewId="0">
      <selection activeCell="E25" sqref="E25"/>
    </sheetView>
  </sheetViews>
  <sheetFormatPr defaultColWidth="9.140625" defaultRowHeight="14.25" x14ac:dyDescent="0.2"/>
  <cols>
    <col min="1" max="1" width="4.140625" style="56" bestFit="1" customWidth="1"/>
    <col min="2" max="2" width="76.140625" style="2" customWidth="1"/>
    <col min="3" max="3" width="9.5703125" style="8" customWidth="1"/>
    <col min="4" max="4" width="7.7109375" style="2" bestFit="1" customWidth="1"/>
    <col min="5" max="5" width="7.28515625" style="2" customWidth="1"/>
    <col min="6" max="7" width="7.7109375" style="2" bestFit="1" customWidth="1"/>
    <col min="8" max="8" width="7.28515625" style="2" customWidth="1"/>
    <col min="9" max="9" width="8.28515625" style="2" customWidth="1"/>
    <col min="10" max="16384" width="9.140625" style="2"/>
  </cols>
  <sheetData>
    <row r="1" spans="1:9" ht="16.149999999999999" customHeight="1" x14ac:dyDescent="0.2">
      <c r="A1" s="21">
        <v>1</v>
      </c>
      <c r="B1" s="7" t="s">
        <v>534</v>
      </c>
      <c r="C1" s="7"/>
      <c r="D1" s="7"/>
      <c r="E1" s="7"/>
      <c r="F1" s="7"/>
      <c r="G1" s="7"/>
      <c r="H1" s="7"/>
      <c r="I1" s="7"/>
    </row>
    <row r="2" spans="1:9" ht="15" customHeight="1" x14ac:dyDescent="0.2">
      <c r="A2" s="21"/>
      <c r="B2" s="109" t="s">
        <v>793</v>
      </c>
      <c r="C2" s="7"/>
      <c r="D2" s="7"/>
      <c r="E2" s="7"/>
      <c r="F2" s="7"/>
      <c r="G2" s="7"/>
      <c r="H2" s="7"/>
      <c r="I2" s="7"/>
    </row>
    <row r="3" spans="1:9" ht="16.149999999999999" customHeight="1" x14ac:dyDescent="0.2">
      <c r="A3" s="21" t="s">
        <v>677</v>
      </c>
      <c r="B3" s="7" t="s">
        <v>570</v>
      </c>
      <c r="C3" s="7"/>
      <c r="D3" s="123" t="s">
        <v>689</v>
      </c>
      <c r="E3" s="123"/>
      <c r="F3" s="123"/>
      <c r="G3" s="123" t="s">
        <v>690</v>
      </c>
      <c r="H3" s="123"/>
      <c r="I3" s="123"/>
    </row>
    <row r="4" spans="1:9" ht="13.9" customHeight="1" x14ac:dyDescent="0.2">
      <c r="A4" s="13"/>
      <c r="B4" s="124" t="s">
        <v>9</v>
      </c>
      <c r="C4" s="13"/>
      <c r="D4" s="112" t="s">
        <v>10</v>
      </c>
      <c r="E4" s="113"/>
      <c r="F4" s="114"/>
      <c r="G4" s="119" t="s">
        <v>10</v>
      </c>
      <c r="H4" s="119"/>
      <c r="I4" s="119"/>
    </row>
    <row r="5" spans="1:9" ht="13.9" customHeight="1" x14ac:dyDescent="0.2">
      <c r="A5" s="13"/>
      <c r="B5" s="125"/>
      <c r="C5" s="13"/>
      <c r="D5" s="66" t="s">
        <v>349</v>
      </c>
      <c r="E5" s="66" t="s">
        <v>351</v>
      </c>
      <c r="F5" s="66" t="s">
        <v>350</v>
      </c>
      <c r="G5" s="66" t="s">
        <v>349</v>
      </c>
      <c r="H5" s="66" t="s">
        <v>351</v>
      </c>
      <c r="I5" s="66" t="s">
        <v>350</v>
      </c>
    </row>
    <row r="6" spans="1:9" ht="13.9" customHeight="1" x14ac:dyDescent="0.2">
      <c r="A6" s="13"/>
      <c r="B6" s="126"/>
      <c r="C6" s="13" t="s">
        <v>11</v>
      </c>
      <c r="D6" s="66" t="s">
        <v>352</v>
      </c>
      <c r="E6" s="66" t="s">
        <v>352</v>
      </c>
      <c r="F6" s="66" t="s">
        <v>352</v>
      </c>
      <c r="G6" s="66" t="s">
        <v>352</v>
      </c>
      <c r="H6" s="66" t="s">
        <v>352</v>
      </c>
      <c r="I6" s="66" t="s">
        <v>352</v>
      </c>
    </row>
    <row r="7" spans="1:9" ht="16.149999999999999" customHeight="1" x14ac:dyDescent="0.2">
      <c r="A7" s="13"/>
      <c r="B7" s="11" t="s">
        <v>12</v>
      </c>
      <c r="C7" s="13" t="s">
        <v>13</v>
      </c>
      <c r="D7" s="65">
        <v>141.38999999999999</v>
      </c>
      <c r="E7" s="65">
        <v>143</v>
      </c>
      <c r="F7" s="65">
        <v>162.63999999999999</v>
      </c>
      <c r="G7" s="65">
        <v>141.74</v>
      </c>
      <c r="H7" s="65">
        <v>155</v>
      </c>
      <c r="I7" s="65">
        <v>164.62</v>
      </c>
    </row>
    <row r="8" spans="1:9" ht="16.149999999999999" customHeight="1" x14ac:dyDescent="0.2">
      <c r="A8" s="13"/>
      <c r="B8" s="11" t="s">
        <v>14</v>
      </c>
      <c r="C8" s="13" t="s">
        <v>15</v>
      </c>
      <c r="D8" s="65">
        <v>12</v>
      </c>
      <c r="E8" s="65">
        <v>23.33</v>
      </c>
      <c r="F8" s="65">
        <v>25</v>
      </c>
      <c r="G8" s="65">
        <v>6</v>
      </c>
      <c r="H8" s="65">
        <v>12</v>
      </c>
      <c r="I8" s="65">
        <v>12</v>
      </c>
    </row>
    <row r="9" spans="1:9" ht="16.149999999999999" customHeight="1" x14ac:dyDescent="0.2">
      <c r="A9" s="13"/>
      <c r="B9" s="11" t="s">
        <v>16</v>
      </c>
      <c r="C9" s="13" t="s">
        <v>17</v>
      </c>
      <c r="D9" s="92"/>
      <c r="E9" s="93"/>
      <c r="F9" s="92"/>
      <c r="G9" s="92"/>
      <c r="H9" s="93"/>
      <c r="I9" s="92"/>
    </row>
    <row r="10" spans="1:9" ht="16.149999999999999" customHeight="1" x14ac:dyDescent="0.2">
      <c r="A10" s="13"/>
      <c r="B10" s="11" t="s">
        <v>18</v>
      </c>
      <c r="C10" s="13" t="s">
        <v>19</v>
      </c>
      <c r="D10" s="127">
        <v>375</v>
      </c>
      <c r="E10" s="128"/>
      <c r="F10" s="129"/>
      <c r="G10" s="127">
        <v>500</v>
      </c>
      <c r="H10" s="128"/>
      <c r="I10" s="129"/>
    </row>
    <row r="11" spans="1:9" ht="16.149999999999999" customHeight="1" x14ac:dyDescent="0.2">
      <c r="A11" s="13"/>
      <c r="B11" s="11" t="s">
        <v>20</v>
      </c>
      <c r="C11" s="13" t="s">
        <v>0</v>
      </c>
      <c r="D11" s="115"/>
      <c r="E11" s="116"/>
      <c r="F11" s="117"/>
      <c r="G11" s="115"/>
      <c r="H11" s="116"/>
      <c r="I11" s="117"/>
    </row>
    <row r="12" spans="1:9" ht="7.9" customHeight="1" x14ac:dyDescent="0.2">
      <c r="A12" s="19"/>
      <c r="B12" s="18"/>
      <c r="C12" s="19"/>
      <c r="D12" s="18"/>
      <c r="E12" s="20"/>
      <c r="F12" s="18"/>
      <c r="G12" s="18"/>
      <c r="H12" s="20"/>
      <c r="I12" s="18"/>
    </row>
    <row r="13" spans="1:9" ht="16.149999999999999" customHeight="1" x14ac:dyDescent="0.2">
      <c r="A13" s="21" t="s">
        <v>678</v>
      </c>
      <c r="B13" s="7" t="s">
        <v>535</v>
      </c>
      <c r="C13" s="7"/>
      <c r="D13" s="7"/>
      <c r="E13" s="7"/>
      <c r="F13" s="7"/>
      <c r="G13" s="7"/>
      <c r="H13" s="7"/>
      <c r="I13" s="7"/>
    </row>
    <row r="14" spans="1:9" ht="13.9" customHeight="1" x14ac:dyDescent="0.2">
      <c r="A14" s="54"/>
      <c r="B14" s="130" t="s">
        <v>9</v>
      </c>
      <c r="C14" s="13"/>
      <c r="D14" s="66" t="s">
        <v>349</v>
      </c>
      <c r="E14" s="66" t="s">
        <v>351</v>
      </c>
      <c r="F14" s="66" t="s">
        <v>350</v>
      </c>
      <c r="G14" s="66" t="s">
        <v>349</v>
      </c>
      <c r="H14" s="66" t="s">
        <v>351</v>
      </c>
      <c r="I14" s="66" t="s">
        <v>350</v>
      </c>
    </row>
    <row r="15" spans="1:9" ht="13.9" customHeight="1" x14ac:dyDescent="0.2">
      <c r="A15" s="54"/>
      <c r="B15" s="131"/>
      <c r="C15" s="13" t="s">
        <v>11</v>
      </c>
      <c r="D15" s="66" t="s">
        <v>352</v>
      </c>
      <c r="E15" s="66" t="s">
        <v>352</v>
      </c>
      <c r="F15" s="66" t="s">
        <v>352</v>
      </c>
      <c r="G15" s="66" t="s">
        <v>352</v>
      </c>
      <c r="H15" s="66" t="s">
        <v>352</v>
      </c>
      <c r="I15" s="66" t="s">
        <v>352</v>
      </c>
    </row>
    <row r="16" spans="1:9" ht="28.5" x14ac:dyDescent="0.2">
      <c r="A16" s="13"/>
      <c r="B16" s="11" t="s">
        <v>21</v>
      </c>
      <c r="C16" s="13"/>
      <c r="D16" s="65">
        <v>141.38999999999999</v>
      </c>
      <c r="E16" s="65">
        <v>143</v>
      </c>
      <c r="F16" s="65">
        <v>162.63999999999999</v>
      </c>
      <c r="G16" s="65">
        <v>141.74</v>
      </c>
      <c r="H16" s="65">
        <v>155</v>
      </c>
      <c r="I16" s="65">
        <v>164.62</v>
      </c>
    </row>
    <row r="17" spans="1:9" x14ac:dyDescent="0.2">
      <c r="A17" s="13"/>
      <c r="B17" s="67" t="s">
        <v>693</v>
      </c>
      <c r="C17" s="13" t="s">
        <v>0</v>
      </c>
      <c r="D17" s="132"/>
      <c r="E17" s="160"/>
      <c r="F17" s="161"/>
      <c r="G17" s="91"/>
      <c r="H17" s="91"/>
      <c r="I17" s="91"/>
    </row>
    <row r="18" spans="1:9" x14ac:dyDescent="0.2">
      <c r="A18" s="13"/>
      <c r="B18" s="67" t="s">
        <v>694</v>
      </c>
      <c r="C18" s="13" t="s">
        <v>0</v>
      </c>
      <c r="D18" s="162"/>
      <c r="E18" s="163"/>
      <c r="F18" s="164"/>
      <c r="G18" s="91"/>
      <c r="H18" s="91"/>
      <c r="I18" s="91"/>
    </row>
    <row r="19" spans="1:9" x14ac:dyDescent="0.2">
      <c r="A19" s="13"/>
      <c r="B19" s="67" t="s">
        <v>695</v>
      </c>
      <c r="C19" s="13" t="s">
        <v>0</v>
      </c>
      <c r="D19" s="162"/>
      <c r="E19" s="163"/>
      <c r="F19" s="164"/>
      <c r="G19" s="91"/>
      <c r="H19" s="91"/>
      <c r="I19" s="91"/>
    </row>
    <row r="20" spans="1:9" x14ac:dyDescent="0.2">
      <c r="A20" s="13"/>
      <c r="B20" s="67" t="s">
        <v>374</v>
      </c>
      <c r="C20" s="13" t="s">
        <v>0</v>
      </c>
      <c r="D20" s="162"/>
      <c r="E20" s="163"/>
      <c r="F20" s="164"/>
      <c r="G20" s="91"/>
      <c r="H20" s="91"/>
      <c r="I20" s="91"/>
    </row>
    <row r="21" spans="1:9" x14ac:dyDescent="0.2">
      <c r="A21" s="13"/>
      <c r="B21" s="67" t="s">
        <v>696</v>
      </c>
      <c r="C21" s="13" t="s">
        <v>0</v>
      </c>
      <c r="D21" s="165"/>
      <c r="E21" s="166"/>
      <c r="F21" s="167"/>
      <c r="G21" s="91"/>
      <c r="H21" s="91"/>
      <c r="I21" s="91"/>
    </row>
    <row r="22" spans="1:9" x14ac:dyDescent="0.2">
      <c r="A22" s="13"/>
      <c r="B22" s="67" t="s">
        <v>697</v>
      </c>
      <c r="C22" s="13" t="s">
        <v>0</v>
      </c>
      <c r="D22" s="92"/>
      <c r="E22" s="93"/>
      <c r="F22" s="92"/>
      <c r="G22" s="91"/>
      <c r="H22" s="91"/>
      <c r="I22" s="91"/>
    </row>
    <row r="23" spans="1:9" ht="16.149999999999999" customHeight="1" x14ac:dyDescent="0.2">
      <c r="A23" s="13"/>
      <c r="B23" s="67" t="s">
        <v>620</v>
      </c>
      <c r="C23" s="13" t="s">
        <v>0</v>
      </c>
      <c r="D23" s="92"/>
      <c r="E23" s="93"/>
      <c r="F23" s="92"/>
      <c r="G23" s="133"/>
      <c r="H23" s="134"/>
      <c r="I23" s="135"/>
    </row>
    <row r="24" spans="1:9" ht="16.149999999999999" customHeight="1" x14ac:dyDescent="0.2">
      <c r="A24" s="13"/>
      <c r="B24" s="67" t="s">
        <v>619</v>
      </c>
      <c r="C24" s="13" t="s">
        <v>0</v>
      </c>
      <c r="D24" s="92"/>
      <c r="E24" s="93"/>
      <c r="F24" s="92"/>
      <c r="G24" s="136"/>
      <c r="H24" s="137"/>
      <c r="I24" s="138"/>
    </row>
    <row r="25" spans="1:9" ht="16.149999999999999" customHeight="1" x14ac:dyDescent="0.2">
      <c r="A25" s="13"/>
      <c r="B25" s="67" t="s">
        <v>618</v>
      </c>
      <c r="C25" s="13" t="s">
        <v>0</v>
      </c>
      <c r="D25" s="92"/>
      <c r="E25" s="93"/>
      <c r="F25" s="92"/>
      <c r="G25" s="136"/>
      <c r="H25" s="137"/>
      <c r="I25" s="138"/>
    </row>
    <row r="26" spans="1:9" ht="16.149999999999999" customHeight="1" x14ac:dyDescent="0.2">
      <c r="A26" s="13"/>
      <c r="B26" s="67" t="s">
        <v>691</v>
      </c>
      <c r="C26" s="13" t="s">
        <v>0</v>
      </c>
      <c r="D26" s="92"/>
      <c r="E26" s="93"/>
      <c r="F26" s="92"/>
      <c r="G26" s="136"/>
      <c r="H26" s="137"/>
      <c r="I26" s="138"/>
    </row>
    <row r="27" spans="1:9" ht="16.149999999999999" customHeight="1" x14ac:dyDescent="0.2">
      <c r="A27" s="13"/>
      <c r="B27" s="67" t="s">
        <v>692</v>
      </c>
      <c r="C27" s="13" t="s">
        <v>0</v>
      </c>
      <c r="D27" s="92"/>
      <c r="E27" s="93"/>
      <c r="F27" s="92"/>
      <c r="G27" s="136"/>
      <c r="H27" s="137"/>
      <c r="I27" s="138"/>
    </row>
    <row r="28" spans="1:9" ht="16.149999999999999" customHeight="1" x14ac:dyDescent="0.2">
      <c r="A28" s="13"/>
      <c r="B28" s="67" t="s">
        <v>617</v>
      </c>
      <c r="C28" s="13" t="s">
        <v>0</v>
      </c>
      <c r="D28" s="92"/>
      <c r="E28" s="93"/>
      <c r="F28" s="92"/>
      <c r="G28" s="139"/>
      <c r="H28" s="140"/>
      <c r="I28" s="141"/>
    </row>
    <row r="29" spans="1:9" ht="7.9" customHeight="1" x14ac:dyDescent="0.2">
      <c r="A29" s="19"/>
      <c r="B29" s="18"/>
      <c r="C29" s="19"/>
      <c r="D29" s="18"/>
      <c r="E29" s="20"/>
      <c r="F29" s="18"/>
      <c r="G29" s="18"/>
      <c r="H29" s="20"/>
      <c r="I29" s="18"/>
    </row>
    <row r="30" spans="1:9" ht="16.149999999999999" customHeight="1" x14ac:dyDescent="0.2">
      <c r="A30" s="21" t="s">
        <v>337</v>
      </c>
      <c r="B30" s="7" t="s">
        <v>536</v>
      </c>
      <c r="C30" s="7"/>
      <c r="D30" s="7"/>
      <c r="E30" s="7"/>
      <c r="F30" s="7"/>
      <c r="G30" s="7"/>
      <c r="H30" s="7"/>
      <c r="I30" s="7"/>
    </row>
    <row r="31" spans="1:9" ht="31.9" customHeight="1" x14ac:dyDescent="0.2">
      <c r="A31" s="81"/>
      <c r="B31" s="80" t="s">
        <v>759</v>
      </c>
      <c r="C31" s="81" t="s">
        <v>19</v>
      </c>
      <c r="D31" s="119" t="s">
        <v>761</v>
      </c>
      <c r="E31" s="119"/>
      <c r="F31" s="119"/>
      <c r="G31" s="119" t="s">
        <v>762</v>
      </c>
      <c r="H31" s="119"/>
      <c r="I31" s="119"/>
    </row>
    <row r="32" spans="1:9" ht="16.149999999999999" customHeight="1" x14ac:dyDescent="0.2">
      <c r="A32" s="81"/>
      <c r="B32" s="80" t="s">
        <v>760</v>
      </c>
      <c r="C32" s="81" t="s">
        <v>19</v>
      </c>
      <c r="D32" s="119" t="s">
        <v>761</v>
      </c>
      <c r="E32" s="119"/>
      <c r="F32" s="119"/>
      <c r="G32" s="119" t="s">
        <v>762</v>
      </c>
      <c r="H32" s="119"/>
      <c r="I32" s="119"/>
    </row>
    <row r="33" spans="1:9" ht="28.15" customHeight="1" x14ac:dyDescent="0.2">
      <c r="A33" s="81"/>
      <c r="B33" s="80" t="s">
        <v>758</v>
      </c>
      <c r="C33" s="81" t="s">
        <v>19</v>
      </c>
      <c r="D33" s="119" t="s">
        <v>763</v>
      </c>
      <c r="E33" s="119"/>
      <c r="F33" s="119"/>
      <c r="G33" s="119" t="s">
        <v>764</v>
      </c>
      <c r="H33" s="119"/>
      <c r="I33" s="119"/>
    </row>
    <row r="34" spans="1:9" ht="31.9" customHeight="1" x14ac:dyDescent="0.2">
      <c r="A34" s="13"/>
      <c r="B34" s="14" t="s">
        <v>22</v>
      </c>
      <c r="C34" s="13" t="s">
        <v>19</v>
      </c>
      <c r="D34" s="118"/>
      <c r="E34" s="118"/>
      <c r="F34" s="118"/>
      <c r="G34" s="118"/>
      <c r="H34" s="118"/>
      <c r="I34" s="118"/>
    </row>
    <row r="35" spans="1:9" ht="16.149999999999999" customHeight="1" x14ac:dyDescent="0.2">
      <c r="A35" s="13"/>
      <c r="B35" s="14" t="s">
        <v>23</v>
      </c>
      <c r="C35" s="13" t="s">
        <v>19</v>
      </c>
      <c r="D35" s="118"/>
      <c r="E35" s="118"/>
      <c r="F35" s="118"/>
      <c r="G35" s="118"/>
      <c r="H35" s="118"/>
      <c r="I35" s="118"/>
    </row>
    <row r="36" spans="1:9" ht="28.15" customHeight="1" x14ac:dyDescent="0.2">
      <c r="A36" s="13"/>
      <c r="B36" s="14" t="s">
        <v>545</v>
      </c>
      <c r="C36" s="13" t="s">
        <v>19</v>
      </c>
      <c r="D36" s="118"/>
      <c r="E36" s="118"/>
      <c r="F36" s="118"/>
      <c r="G36" s="118"/>
      <c r="H36" s="118"/>
      <c r="I36" s="118"/>
    </row>
    <row r="37" spans="1:9" ht="16.149999999999999" customHeight="1" x14ac:dyDescent="0.2">
      <c r="A37" s="13"/>
      <c r="B37" s="14" t="s">
        <v>546</v>
      </c>
      <c r="C37" s="13" t="s">
        <v>15</v>
      </c>
      <c r="D37" s="118"/>
      <c r="E37" s="118"/>
      <c r="F37" s="118"/>
      <c r="G37" s="118"/>
      <c r="H37" s="118"/>
      <c r="I37" s="118"/>
    </row>
    <row r="38" spans="1:9" ht="7.9" customHeight="1" x14ac:dyDescent="0.2">
      <c r="A38" s="19"/>
      <c r="B38" s="18"/>
      <c r="C38" s="19"/>
      <c r="D38" s="18"/>
      <c r="E38" s="20"/>
      <c r="F38" s="18"/>
      <c r="G38" s="18"/>
      <c r="H38" s="20"/>
      <c r="I38" s="18"/>
    </row>
    <row r="39" spans="1:9" ht="16.149999999999999" customHeight="1" x14ac:dyDescent="0.2">
      <c r="A39" s="21" t="s">
        <v>338</v>
      </c>
      <c r="B39" s="7" t="s">
        <v>537</v>
      </c>
      <c r="C39" s="7"/>
      <c r="D39" s="7"/>
      <c r="E39" s="7"/>
      <c r="F39" s="7"/>
      <c r="G39" s="7"/>
      <c r="H39" s="7"/>
      <c r="I39" s="7"/>
    </row>
    <row r="40" spans="1:9" ht="16.5" x14ac:dyDescent="0.2">
      <c r="A40" s="78"/>
      <c r="B40" s="79" t="s">
        <v>755</v>
      </c>
      <c r="C40" s="78" t="s">
        <v>516</v>
      </c>
      <c r="D40" s="119" t="s">
        <v>765</v>
      </c>
      <c r="E40" s="119"/>
      <c r="F40" s="119"/>
      <c r="G40" s="119" t="s">
        <v>794</v>
      </c>
      <c r="H40" s="119"/>
      <c r="I40" s="119"/>
    </row>
    <row r="41" spans="1:9" ht="16.5" x14ac:dyDescent="0.2">
      <c r="A41" s="13"/>
      <c r="B41" s="14" t="s">
        <v>755</v>
      </c>
      <c r="C41" s="13" t="s">
        <v>516</v>
      </c>
      <c r="D41" s="118"/>
      <c r="E41" s="118"/>
      <c r="F41" s="118"/>
      <c r="G41" s="118"/>
      <c r="H41" s="118"/>
      <c r="I41" s="118"/>
    </row>
    <row r="42" spans="1:9" ht="16.149999999999999" customHeight="1" x14ac:dyDescent="0.2">
      <c r="A42" s="13"/>
      <c r="B42" s="14" t="s">
        <v>387</v>
      </c>
      <c r="C42" s="13" t="s">
        <v>516</v>
      </c>
      <c r="D42" s="118"/>
      <c r="E42" s="118"/>
      <c r="F42" s="118"/>
      <c r="G42" s="118"/>
      <c r="H42" s="118"/>
      <c r="I42" s="118"/>
    </row>
    <row r="43" spans="1:9" ht="16.149999999999999" customHeight="1" x14ac:dyDescent="0.2">
      <c r="A43" s="13"/>
      <c r="B43" s="14" t="s">
        <v>389</v>
      </c>
      <c r="C43" s="13" t="s">
        <v>516</v>
      </c>
      <c r="D43" s="118"/>
      <c r="E43" s="118"/>
      <c r="F43" s="118"/>
      <c r="G43" s="118"/>
      <c r="H43" s="118"/>
      <c r="I43" s="118"/>
    </row>
    <row r="44" spans="1:9" ht="16.149999999999999" customHeight="1" x14ac:dyDescent="0.2">
      <c r="A44" s="13"/>
      <c r="B44" s="14" t="s">
        <v>388</v>
      </c>
      <c r="C44" s="13" t="s">
        <v>516</v>
      </c>
      <c r="D44" s="118"/>
      <c r="E44" s="118"/>
      <c r="F44" s="118"/>
      <c r="G44" s="118"/>
      <c r="H44" s="118"/>
      <c r="I44" s="118"/>
    </row>
    <row r="45" spans="1:9" ht="16.149999999999999" customHeight="1" x14ac:dyDescent="0.2">
      <c r="A45" s="13"/>
      <c r="B45" s="14" t="s">
        <v>25</v>
      </c>
      <c r="C45" s="13"/>
      <c r="D45" s="118"/>
      <c r="E45" s="118"/>
      <c r="F45" s="118"/>
      <c r="G45" s="118"/>
      <c r="H45" s="118"/>
      <c r="I45" s="118"/>
    </row>
    <row r="46" spans="1:9" ht="16.149999999999999" customHeight="1" x14ac:dyDescent="0.2">
      <c r="A46" s="13"/>
      <c r="B46" s="14" t="s">
        <v>417</v>
      </c>
      <c r="C46" s="13" t="s">
        <v>26</v>
      </c>
      <c r="D46" s="118"/>
      <c r="E46" s="118"/>
      <c r="F46" s="118"/>
      <c r="G46" s="118"/>
      <c r="H46" s="118"/>
      <c r="I46" s="118"/>
    </row>
    <row r="47" spans="1:9" ht="16.149999999999999" customHeight="1" x14ac:dyDescent="0.2">
      <c r="A47" s="13"/>
      <c r="B47" s="14" t="s">
        <v>418</v>
      </c>
      <c r="C47" s="13" t="s">
        <v>26</v>
      </c>
      <c r="D47" s="118"/>
      <c r="E47" s="118"/>
      <c r="F47" s="118"/>
      <c r="G47" s="118"/>
      <c r="H47" s="118"/>
      <c r="I47" s="118"/>
    </row>
    <row r="48" spans="1:9" ht="16.149999999999999" customHeight="1" x14ac:dyDescent="0.2">
      <c r="A48" s="13"/>
      <c r="B48" s="14" t="s">
        <v>27</v>
      </c>
      <c r="C48" s="13"/>
      <c r="D48" s="118"/>
      <c r="E48" s="118"/>
      <c r="F48" s="118"/>
      <c r="G48" s="118"/>
      <c r="H48" s="118"/>
      <c r="I48" s="118"/>
    </row>
    <row r="49" spans="1:9" ht="16.149999999999999" customHeight="1" x14ac:dyDescent="0.2">
      <c r="A49" s="13"/>
      <c r="B49" s="14" t="s">
        <v>419</v>
      </c>
      <c r="C49" s="13" t="s">
        <v>26</v>
      </c>
      <c r="D49" s="118"/>
      <c r="E49" s="118"/>
      <c r="F49" s="118"/>
      <c r="G49" s="118"/>
      <c r="H49" s="118"/>
      <c r="I49" s="118"/>
    </row>
    <row r="50" spans="1:9" ht="16.149999999999999" customHeight="1" x14ac:dyDescent="0.2">
      <c r="A50" s="13"/>
      <c r="B50" s="14" t="s">
        <v>420</v>
      </c>
      <c r="C50" s="13" t="s">
        <v>26</v>
      </c>
      <c r="D50" s="118"/>
      <c r="E50" s="118"/>
      <c r="F50" s="118"/>
      <c r="G50" s="118"/>
      <c r="H50" s="118"/>
      <c r="I50" s="118"/>
    </row>
    <row r="51" spans="1:9" ht="16.149999999999999" customHeight="1" x14ac:dyDescent="0.2">
      <c r="A51" s="13"/>
      <c r="B51" s="14" t="s">
        <v>28</v>
      </c>
      <c r="C51" s="13" t="s">
        <v>26</v>
      </c>
      <c r="D51" s="118"/>
      <c r="E51" s="118"/>
      <c r="F51" s="118"/>
      <c r="G51" s="118"/>
      <c r="H51" s="118"/>
      <c r="I51" s="118"/>
    </row>
    <row r="52" spans="1:9" ht="16.149999999999999" customHeight="1" x14ac:dyDescent="0.2">
      <c r="A52" s="13"/>
      <c r="B52" s="14" t="s">
        <v>547</v>
      </c>
      <c r="C52" s="13" t="s">
        <v>26</v>
      </c>
      <c r="D52" s="118"/>
      <c r="E52" s="118"/>
      <c r="F52" s="118"/>
      <c r="G52" s="118"/>
      <c r="H52" s="118"/>
      <c r="I52" s="118"/>
    </row>
    <row r="53" spans="1:9" ht="7.9" customHeight="1" x14ac:dyDescent="0.2">
      <c r="A53" s="19"/>
      <c r="B53" s="18"/>
      <c r="C53" s="19"/>
      <c r="D53" s="18"/>
      <c r="E53" s="20"/>
      <c r="F53" s="18"/>
      <c r="G53" s="18"/>
      <c r="H53" s="20"/>
      <c r="I53" s="18"/>
    </row>
    <row r="54" spans="1:9" ht="16.149999999999999" customHeight="1" x14ac:dyDescent="0.2">
      <c r="A54" s="21" t="s">
        <v>339</v>
      </c>
      <c r="B54" s="7" t="s">
        <v>538</v>
      </c>
      <c r="C54" s="7"/>
      <c r="D54" s="7"/>
      <c r="E54" s="7"/>
      <c r="F54" s="7"/>
      <c r="G54" s="7"/>
      <c r="H54" s="7"/>
      <c r="I54" s="7"/>
    </row>
    <row r="55" spans="1:9" ht="16.149999999999999" customHeight="1" x14ac:dyDescent="0.2">
      <c r="A55" s="13"/>
      <c r="B55" s="14" t="s">
        <v>29</v>
      </c>
      <c r="C55" s="13" t="s">
        <v>30</v>
      </c>
      <c r="D55" s="118"/>
      <c r="E55" s="118"/>
      <c r="F55" s="118"/>
      <c r="G55" s="118"/>
      <c r="H55" s="118"/>
      <c r="I55" s="118"/>
    </row>
    <row r="56" spans="1:9" ht="16.149999999999999" customHeight="1" x14ac:dyDescent="0.2">
      <c r="A56" s="13"/>
      <c r="B56" s="14" t="s">
        <v>31</v>
      </c>
      <c r="C56" s="13" t="s">
        <v>30</v>
      </c>
      <c r="D56" s="118"/>
      <c r="E56" s="118"/>
      <c r="F56" s="118"/>
      <c r="G56" s="118"/>
      <c r="H56" s="118"/>
      <c r="I56" s="118"/>
    </row>
    <row r="57" spans="1:9" ht="16.149999999999999" customHeight="1" x14ac:dyDescent="0.2">
      <c r="A57" s="13"/>
      <c r="B57" s="14" t="s">
        <v>32</v>
      </c>
      <c r="C57" s="13" t="s">
        <v>30</v>
      </c>
      <c r="D57" s="118"/>
      <c r="E57" s="118"/>
      <c r="F57" s="118"/>
      <c r="G57" s="118"/>
      <c r="H57" s="118"/>
      <c r="I57" s="118"/>
    </row>
    <row r="58" spans="1:9" ht="16.149999999999999" customHeight="1" x14ac:dyDescent="0.2">
      <c r="A58" s="13"/>
      <c r="B58" s="14" t="s">
        <v>33</v>
      </c>
      <c r="C58" s="13" t="s">
        <v>34</v>
      </c>
      <c r="D58" s="118"/>
      <c r="E58" s="118"/>
      <c r="F58" s="118"/>
      <c r="G58" s="118"/>
      <c r="H58" s="118"/>
      <c r="I58" s="118"/>
    </row>
    <row r="59" spans="1:9" ht="16.149999999999999" customHeight="1" x14ac:dyDescent="0.2">
      <c r="A59" s="13"/>
      <c r="B59" s="14" t="s">
        <v>35</v>
      </c>
      <c r="C59" s="13" t="s">
        <v>34</v>
      </c>
      <c r="D59" s="118"/>
      <c r="E59" s="118"/>
      <c r="F59" s="118"/>
      <c r="G59" s="118"/>
      <c r="H59" s="118"/>
      <c r="I59" s="118"/>
    </row>
    <row r="60" spans="1:9" ht="7.9" customHeight="1" x14ac:dyDescent="0.2">
      <c r="A60" s="19"/>
      <c r="B60" s="18"/>
      <c r="C60" s="19"/>
      <c r="D60" s="18"/>
      <c r="E60" s="20"/>
      <c r="F60" s="18"/>
      <c r="G60" s="18"/>
      <c r="H60" s="20"/>
      <c r="I60" s="18"/>
    </row>
    <row r="61" spans="1:9" ht="16.149999999999999" customHeight="1" x14ac:dyDescent="0.2">
      <c r="A61" s="21" t="s">
        <v>365</v>
      </c>
      <c r="B61" s="7" t="s">
        <v>655</v>
      </c>
      <c r="C61" s="7"/>
      <c r="D61" s="7"/>
      <c r="E61" s="7"/>
      <c r="F61" s="7"/>
      <c r="G61" s="7"/>
      <c r="H61" s="7"/>
      <c r="I61" s="7"/>
    </row>
    <row r="62" spans="1:9" ht="28.15" customHeight="1" x14ac:dyDescent="0.2">
      <c r="A62" s="122" t="s">
        <v>706</v>
      </c>
      <c r="B62" s="122"/>
      <c r="C62" s="122"/>
      <c r="D62" s="122"/>
      <c r="E62" s="122"/>
      <c r="F62" s="122"/>
      <c r="G62" s="122"/>
      <c r="H62" s="122"/>
      <c r="I62" s="122"/>
    </row>
    <row r="63" spans="1:9" ht="16.149999999999999" customHeight="1" x14ac:dyDescent="0.2">
      <c r="A63" s="13"/>
      <c r="B63" s="16" t="s">
        <v>390</v>
      </c>
      <c r="C63" s="13" t="s">
        <v>36</v>
      </c>
      <c r="D63" s="118"/>
      <c r="E63" s="118"/>
      <c r="F63" s="118"/>
      <c r="G63" s="118"/>
      <c r="H63" s="118"/>
      <c r="I63" s="118"/>
    </row>
    <row r="64" spans="1:9" ht="28.15" customHeight="1" x14ac:dyDescent="0.2">
      <c r="A64" s="18"/>
      <c r="B64" s="121" t="s">
        <v>37</v>
      </c>
      <c r="C64" s="121"/>
      <c r="D64" s="121"/>
      <c r="E64" s="121"/>
      <c r="F64" s="121"/>
      <c r="G64" s="121"/>
      <c r="H64" s="121"/>
      <c r="I64" s="121"/>
    </row>
    <row r="65" spans="1:9" ht="16.149999999999999" customHeight="1" x14ac:dyDescent="0.2">
      <c r="A65" s="13"/>
      <c r="B65" s="16" t="s">
        <v>38</v>
      </c>
      <c r="C65" s="47" t="s">
        <v>39</v>
      </c>
      <c r="D65" s="118"/>
      <c r="E65" s="118"/>
      <c r="F65" s="118"/>
      <c r="G65" s="118"/>
      <c r="H65" s="118"/>
      <c r="I65" s="118"/>
    </row>
    <row r="66" spans="1:9" ht="13.9" customHeight="1" x14ac:dyDescent="0.2">
      <c r="A66" s="13"/>
      <c r="B66" s="16" t="s">
        <v>40</v>
      </c>
      <c r="C66" s="47" t="s">
        <v>39</v>
      </c>
      <c r="D66" s="118"/>
      <c r="E66" s="118"/>
      <c r="F66" s="118"/>
      <c r="G66" s="118"/>
      <c r="H66" s="118"/>
      <c r="I66" s="118"/>
    </row>
    <row r="67" spans="1:9" ht="16.149999999999999" customHeight="1" x14ac:dyDescent="0.2">
      <c r="A67" s="13"/>
      <c r="B67" s="16" t="s">
        <v>41</v>
      </c>
      <c r="C67" s="47" t="s">
        <v>39</v>
      </c>
      <c r="D67" s="118"/>
      <c r="E67" s="118"/>
      <c r="F67" s="118"/>
      <c r="G67" s="118"/>
      <c r="H67" s="118"/>
      <c r="I67" s="118"/>
    </row>
    <row r="68" spans="1:9" ht="7.9" customHeight="1" x14ac:dyDescent="0.2">
      <c r="A68" s="19"/>
      <c r="B68" s="18"/>
      <c r="C68" s="19"/>
      <c r="D68" s="18"/>
      <c r="E68" s="20"/>
      <c r="F68" s="18"/>
      <c r="G68" s="18"/>
      <c r="H68" s="20"/>
      <c r="I68" s="18"/>
    </row>
    <row r="69" spans="1:9" ht="16.149999999999999" customHeight="1" x14ac:dyDescent="0.2">
      <c r="A69" s="21" t="s">
        <v>370</v>
      </c>
      <c r="B69" s="7" t="s">
        <v>539</v>
      </c>
      <c r="C69" s="7"/>
      <c r="D69" s="7"/>
      <c r="E69" s="7"/>
      <c r="F69" s="7"/>
      <c r="G69" s="7"/>
      <c r="H69" s="7"/>
      <c r="I69" s="7"/>
    </row>
    <row r="70" spans="1:9" ht="16.149999999999999" customHeight="1" x14ac:dyDescent="0.2">
      <c r="A70" s="13"/>
      <c r="B70" s="11" t="s">
        <v>42</v>
      </c>
      <c r="C70" s="13" t="s">
        <v>43</v>
      </c>
      <c r="D70" s="118"/>
      <c r="E70" s="118"/>
      <c r="F70" s="118"/>
      <c r="G70" s="118"/>
      <c r="H70" s="118"/>
      <c r="I70" s="118"/>
    </row>
    <row r="71" spans="1:9" ht="16.149999999999999" customHeight="1" x14ac:dyDescent="0.2">
      <c r="A71" s="13"/>
      <c r="B71" s="11" t="s">
        <v>44</v>
      </c>
      <c r="C71" s="13" t="s">
        <v>43</v>
      </c>
      <c r="D71" s="118"/>
      <c r="E71" s="118"/>
      <c r="F71" s="118"/>
      <c r="G71" s="118"/>
      <c r="H71" s="118"/>
      <c r="I71" s="118"/>
    </row>
    <row r="72" spans="1:9" ht="7.9" customHeight="1" x14ac:dyDescent="0.2">
      <c r="A72" s="19"/>
      <c r="B72" s="18"/>
      <c r="C72" s="19"/>
      <c r="D72" s="18"/>
      <c r="E72" s="20"/>
      <c r="F72" s="18"/>
      <c r="G72" s="18"/>
      <c r="H72" s="20"/>
      <c r="I72" s="18"/>
    </row>
    <row r="73" spans="1:9" ht="16.149999999999999" customHeight="1" x14ac:dyDescent="0.2">
      <c r="A73" s="21">
        <v>2</v>
      </c>
      <c r="B73" s="7" t="s">
        <v>540</v>
      </c>
      <c r="C73" s="7"/>
      <c r="D73" s="7"/>
      <c r="E73" s="7"/>
      <c r="F73" s="7"/>
      <c r="G73" s="7"/>
      <c r="H73" s="7"/>
      <c r="I73" s="7"/>
    </row>
    <row r="74" spans="1:9" ht="7.9" customHeight="1" x14ac:dyDescent="0.2">
      <c r="A74" s="19"/>
      <c r="B74" s="18"/>
      <c r="C74" s="19"/>
      <c r="D74" s="18"/>
      <c r="E74" s="20"/>
      <c r="F74" s="18"/>
      <c r="G74" s="18"/>
      <c r="H74" s="20"/>
      <c r="I74" s="18"/>
    </row>
    <row r="75" spans="1:9" ht="16.149999999999999" customHeight="1" x14ac:dyDescent="0.2">
      <c r="A75" s="21" t="s">
        <v>340</v>
      </c>
      <c r="B75" s="7" t="s">
        <v>541</v>
      </c>
      <c r="C75" s="7"/>
      <c r="D75" s="7"/>
      <c r="E75" s="7"/>
      <c r="F75" s="7"/>
      <c r="G75" s="7"/>
      <c r="H75" s="7"/>
      <c r="I75" s="7"/>
    </row>
    <row r="76" spans="1:9" ht="16.149999999999999" customHeight="1" x14ac:dyDescent="0.2">
      <c r="A76" s="13"/>
      <c r="B76" s="11" t="s">
        <v>513</v>
      </c>
      <c r="C76" s="13" t="s">
        <v>45</v>
      </c>
      <c r="D76" s="120">
        <v>561.75</v>
      </c>
      <c r="E76" s="120"/>
      <c r="F76" s="120"/>
      <c r="G76" s="120"/>
      <c r="H76" s="120"/>
      <c r="I76" s="120"/>
    </row>
    <row r="77" spans="1:9" ht="16.149999999999999" customHeight="1" x14ac:dyDescent="0.2">
      <c r="A77" s="13"/>
      <c r="B77" s="11" t="s">
        <v>631</v>
      </c>
      <c r="C77" s="13" t="s">
        <v>45</v>
      </c>
      <c r="D77" s="120">
        <v>560.14</v>
      </c>
      <c r="E77" s="120"/>
      <c r="F77" s="120"/>
      <c r="G77" s="120"/>
      <c r="H77" s="120"/>
      <c r="I77" s="120"/>
    </row>
    <row r="78" spans="1:9" ht="16.149999999999999" customHeight="1" x14ac:dyDescent="0.2">
      <c r="A78" s="13"/>
      <c r="B78" s="52" t="s">
        <v>630</v>
      </c>
      <c r="C78" s="13" t="s">
        <v>45</v>
      </c>
      <c r="D78" s="120">
        <v>561.5</v>
      </c>
      <c r="E78" s="120"/>
      <c r="F78" s="120"/>
      <c r="G78" s="120"/>
      <c r="H78" s="120"/>
      <c r="I78" s="120"/>
    </row>
    <row r="79" spans="1:9" ht="28.5" x14ac:dyDescent="0.2">
      <c r="A79" s="4"/>
      <c r="B79" s="11" t="s">
        <v>514</v>
      </c>
      <c r="C79" s="13" t="s">
        <v>45</v>
      </c>
      <c r="D79" s="120">
        <v>558.71</v>
      </c>
      <c r="E79" s="120"/>
      <c r="F79" s="120"/>
      <c r="G79" s="120"/>
      <c r="H79" s="120"/>
      <c r="I79" s="120"/>
    </row>
    <row r="80" spans="1:9" ht="7.9" customHeight="1" x14ac:dyDescent="0.2">
      <c r="A80" s="19"/>
      <c r="B80" s="18"/>
      <c r="C80" s="19"/>
      <c r="D80" s="18"/>
      <c r="E80" s="20"/>
      <c r="F80" s="18"/>
      <c r="G80" s="18"/>
      <c r="H80" s="20"/>
      <c r="I80" s="18"/>
    </row>
    <row r="81" spans="1:9" ht="16.149999999999999" customHeight="1" x14ac:dyDescent="0.2">
      <c r="A81" s="21" t="s">
        <v>341</v>
      </c>
      <c r="B81" s="7" t="s">
        <v>379</v>
      </c>
      <c r="C81" s="7"/>
      <c r="D81" s="7"/>
      <c r="E81" s="7"/>
      <c r="F81" s="7"/>
      <c r="G81" s="7"/>
      <c r="H81" s="7"/>
      <c r="I81" s="7"/>
    </row>
    <row r="82" spans="1:9" ht="28.5" x14ac:dyDescent="0.2">
      <c r="A82" s="13"/>
      <c r="B82" s="11" t="s">
        <v>426</v>
      </c>
      <c r="C82" s="13"/>
      <c r="D82" s="115"/>
      <c r="E82" s="116"/>
      <c r="F82" s="117"/>
      <c r="G82" s="115"/>
      <c r="H82" s="116"/>
      <c r="I82" s="117"/>
    </row>
    <row r="83" spans="1:9" ht="16.149999999999999" customHeight="1" x14ac:dyDescent="0.2">
      <c r="A83" s="13"/>
      <c r="B83" s="11" t="s">
        <v>46</v>
      </c>
      <c r="C83" s="13" t="s">
        <v>47</v>
      </c>
      <c r="D83" s="115"/>
      <c r="E83" s="116"/>
      <c r="F83" s="117"/>
      <c r="G83" s="115"/>
      <c r="H83" s="116"/>
      <c r="I83" s="117"/>
    </row>
    <row r="84" spans="1:9" ht="16.149999999999999" customHeight="1" x14ac:dyDescent="0.2">
      <c r="A84" s="13"/>
      <c r="B84" s="11" t="s">
        <v>48</v>
      </c>
      <c r="C84" s="13" t="s">
        <v>0</v>
      </c>
      <c r="D84" s="115"/>
      <c r="E84" s="116"/>
      <c r="F84" s="117"/>
      <c r="G84" s="115"/>
      <c r="H84" s="116"/>
      <c r="I84" s="117"/>
    </row>
    <row r="85" spans="1:9" ht="7.9" customHeight="1" x14ac:dyDescent="0.2">
      <c r="A85" s="19"/>
      <c r="B85" s="18"/>
      <c r="C85" s="19"/>
      <c r="D85" s="18"/>
      <c r="E85" s="20"/>
      <c r="F85" s="18"/>
      <c r="G85" s="18"/>
      <c r="H85" s="20"/>
      <c r="I85" s="18"/>
    </row>
    <row r="86" spans="1:9" ht="16.149999999999999" customHeight="1" x14ac:dyDescent="0.2">
      <c r="A86" s="21" t="s">
        <v>381</v>
      </c>
      <c r="B86" s="7" t="s">
        <v>363</v>
      </c>
      <c r="C86" s="7"/>
      <c r="D86" s="7"/>
      <c r="E86" s="7"/>
      <c r="F86" s="7"/>
      <c r="G86" s="7"/>
      <c r="H86" s="7"/>
      <c r="I86" s="7"/>
    </row>
    <row r="87" spans="1:9" ht="16.149999999999999" customHeight="1" x14ac:dyDescent="0.2">
      <c r="A87" s="13"/>
      <c r="B87" s="11" t="s">
        <v>49</v>
      </c>
      <c r="C87" s="13" t="s">
        <v>47</v>
      </c>
      <c r="D87" s="115"/>
      <c r="E87" s="116"/>
      <c r="F87" s="117"/>
      <c r="G87" s="115"/>
      <c r="H87" s="116"/>
      <c r="I87" s="117"/>
    </row>
    <row r="88" spans="1:9" ht="16.149999999999999" customHeight="1" x14ac:dyDescent="0.2">
      <c r="A88" s="13"/>
      <c r="B88" s="11" t="s">
        <v>50</v>
      </c>
      <c r="C88" s="13" t="s">
        <v>0</v>
      </c>
      <c r="D88" s="115"/>
      <c r="E88" s="116"/>
      <c r="F88" s="117"/>
      <c r="G88" s="115"/>
      <c r="H88" s="116"/>
      <c r="I88" s="117"/>
    </row>
    <row r="89" spans="1:9" ht="7.9" customHeight="1" x14ac:dyDescent="0.2">
      <c r="A89" s="19"/>
      <c r="B89" s="18"/>
      <c r="C89" s="19"/>
      <c r="D89" s="18"/>
      <c r="E89" s="20"/>
      <c r="F89" s="18"/>
      <c r="G89" s="18"/>
      <c r="H89" s="20"/>
      <c r="I89" s="18"/>
    </row>
    <row r="90" spans="1:9" ht="16.149999999999999" customHeight="1" x14ac:dyDescent="0.2">
      <c r="A90" s="21" t="s">
        <v>382</v>
      </c>
      <c r="B90" s="7" t="s">
        <v>80</v>
      </c>
      <c r="C90" s="7"/>
      <c r="D90" s="7"/>
      <c r="E90" s="7"/>
      <c r="F90" s="7"/>
      <c r="G90" s="7"/>
      <c r="H90" s="7"/>
      <c r="I90" s="7"/>
    </row>
    <row r="91" spans="1:9" ht="16.149999999999999" customHeight="1" x14ac:dyDescent="0.2">
      <c r="A91" s="13"/>
      <c r="B91" s="11" t="s">
        <v>49</v>
      </c>
      <c r="C91" s="13" t="s">
        <v>47</v>
      </c>
      <c r="D91" s="115"/>
      <c r="E91" s="116"/>
      <c r="F91" s="117"/>
      <c r="G91" s="115"/>
      <c r="H91" s="116"/>
      <c r="I91" s="117"/>
    </row>
    <row r="92" spans="1:9" ht="16.149999999999999" customHeight="1" x14ac:dyDescent="0.2">
      <c r="A92" s="13"/>
      <c r="B92" s="11" t="s">
        <v>698</v>
      </c>
      <c r="C92" s="13" t="s">
        <v>0</v>
      </c>
      <c r="D92" s="115"/>
      <c r="E92" s="116"/>
      <c r="F92" s="117"/>
      <c r="G92" s="115"/>
      <c r="H92" s="116"/>
      <c r="I92" s="117"/>
    </row>
    <row r="93" spans="1:9" ht="16.149999999999999" customHeight="1" x14ac:dyDescent="0.2">
      <c r="A93" s="13"/>
      <c r="B93" s="11" t="s">
        <v>515</v>
      </c>
      <c r="C93" s="13"/>
      <c r="D93" s="115"/>
      <c r="E93" s="116"/>
      <c r="F93" s="117"/>
      <c r="G93" s="115"/>
      <c r="H93" s="116"/>
      <c r="I93" s="117"/>
    </row>
    <row r="94" spans="1:9" ht="7.9" customHeight="1" x14ac:dyDescent="0.2">
      <c r="A94" s="19"/>
      <c r="B94" s="18"/>
      <c r="C94" s="19"/>
      <c r="D94" s="18"/>
      <c r="E94" s="20"/>
      <c r="F94" s="18"/>
      <c r="G94" s="18"/>
      <c r="H94" s="20"/>
      <c r="I94" s="18"/>
    </row>
    <row r="95" spans="1:9" ht="16.149999999999999" customHeight="1" x14ac:dyDescent="0.2">
      <c r="A95" s="21" t="s">
        <v>384</v>
      </c>
      <c r="B95" s="7" t="s">
        <v>542</v>
      </c>
      <c r="C95" s="7"/>
      <c r="D95" s="7"/>
      <c r="E95" s="7"/>
      <c r="F95" s="7"/>
      <c r="G95" s="7"/>
      <c r="H95" s="7"/>
      <c r="I95" s="7"/>
    </row>
    <row r="96" spans="1:9" ht="16.149999999999999" customHeight="1" x14ac:dyDescent="0.2">
      <c r="A96" s="13"/>
      <c r="B96" s="11" t="s">
        <v>51</v>
      </c>
      <c r="C96" s="13" t="s">
        <v>30</v>
      </c>
      <c r="D96" s="115"/>
      <c r="E96" s="116"/>
      <c r="F96" s="117"/>
      <c r="G96" s="115"/>
      <c r="H96" s="116"/>
      <c r="I96" s="117"/>
    </row>
    <row r="97" spans="1:9" ht="16.149999999999999" customHeight="1" x14ac:dyDescent="0.2">
      <c r="A97" s="13"/>
      <c r="B97" s="12" t="s">
        <v>533</v>
      </c>
      <c r="C97" s="13"/>
      <c r="D97" s="115"/>
      <c r="E97" s="116"/>
      <c r="F97" s="117"/>
      <c r="G97" s="115"/>
      <c r="H97" s="116"/>
      <c r="I97" s="117"/>
    </row>
    <row r="98" spans="1:9" ht="16.149999999999999" customHeight="1" x14ac:dyDescent="0.2">
      <c r="A98" s="13"/>
      <c r="B98" s="11" t="s">
        <v>52</v>
      </c>
      <c r="C98" s="13" t="s">
        <v>47</v>
      </c>
      <c r="D98" s="115"/>
      <c r="E98" s="116"/>
      <c r="F98" s="117"/>
      <c r="G98" s="115"/>
      <c r="H98" s="116"/>
      <c r="I98" s="117"/>
    </row>
    <row r="99" spans="1:9" ht="16.149999999999999" customHeight="1" x14ac:dyDescent="0.2">
      <c r="A99" s="13"/>
      <c r="B99" s="11" t="s">
        <v>53</v>
      </c>
      <c r="C99" s="13" t="s">
        <v>47</v>
      </c>
      <c r="D99" s="115"/>
      <c r="E99" s="116"/>
      <c r="F99" s="117"/>
      <c r="G99" s="115"/>
      <c r="H99" s="116"/>
      <c r="I99" s="117"/>
    </row>
    <row r="100" spans="1:9" ht="16.149999999999999" customHeight="1" x14ac:dyDescent="0.2">
      <c r="A100" s="13"/>
      <c r="B100" s="11" t="s">
        <v>54</v>
      </c>
      <c r="C100" s="115"/>
      <c r="D100" s="117"/>
      <c r="E100" s="20"/>
      <c r="F100" s="18"/>
      <c r="H100" s="20"/>
      <c r="I100" s="18"/>
    </row>
    <row r="101" spans="1:9" ht="7.9" customHeight="1" x14ac:dyDescent="0.2">
      <c r="A101" s="19"/>
      <c r="B101" s="18"/>
      <c r="C101" s="19"/>
      <c r="D101" s="18"/>
      <c r="E101" s="20"/>
      <c r="F101" s="18"/>
      <c r="G101" s="18"/>
      <c r="H101" s="20"/>
      <c r="I101" s="18"/>
    </row>
    <row r="102" spans="1:9" ht="16.149999999999999" customHeight="1" x14ac:dyDescent="0.2">
      <c r="A102" s="21" t="s">
        <v>571</v>
      </c>
      <c r="B102" s="7" t="s">
        <v>656</v>
      </c>
      <c r="C102" s="7"/>
      <c r="D102" s="7"/>
      <c r="E102" s="7"/>
      <c r="F102" s="7"/>
      <c r="G102" s="7"/>
      <c r="H102" s="7"/>
      <c r="I102" s="7"/>
    </row>
    <row r="103" spans="1:9" ht="16.149999999999999" customHeight="1" x14ac:dyDescent="0.2">
      <c r="A103" s="13"/>
      <c r="B103" s="11" t="s">
        <v>55</v>
      </c>
      <c r="C103" s="13"/>
      <c r="D103" s="115"/>
      <c r="E103" s="116"/>
      <c r="F103" s="117"/>
      <c r="G103" s="115"/>
      <c r="H103" s="116"/>
      <c r="I103" s="117"/>
    </row>
    <row r="104" spans="1:9" ht="16.149999999999999" customHeight="1" x14ac:dyDescent="0.2">
      <c r="A104" s="13"/>
      <c r="B104" s="11" t="s">
        <v>56</v>
      </c>
      <c r="C104" s="13"/>
      <c r="D104" s="115"/>
      <c r="E104" s="116"/>
      <c r="F104" s="117"/>
      <c r="G104" s="115"/>
      <c r="H104" s="116"/>
      <c r="I104" s="117"/>
    </row>
    <row r="105" spans="1:9" ht="16.149999999999999" customHeight="1" x14ac:dyDescent="0.2">
      <c r="A105" s="13"/>
      <c r="B105" s="11" t="s">
        <v>57</v>
      </c>
      <c r="C105" s="13" t="s">
        <v>58</v>
      </c>
      <c r="D105" s="115"/>
      <c r="E105" s="116"/>
      <c r="F105" s="117"/>
      <c r="G105" s="115"/>
      <c r="H105" s="116"/>
      <c r="I105" s="117"/>
    </row>
    <row r="106" spans="1:9" ht="16.149999999999999" customHeight="1" x14ac:dyDescent="0.2">
      <c r="A106" s="13"/>
      <c r="B106" s="11" t="s">
        <v>59</v>
      </c>
      <c r="C106" s="13" t="s">
        <v>58</v>
      </c>
      <c r="D106" s="115"/>
      <c r="E106" s="116"/>
      <c r="F106" s="117"/>
      <c r="G106" s="115"/>
      <c r="H106" s="116"/>
      <c r="I106" s="117"/>
    </row>
    <row r="107" spans="1:9" ht="16.149999999999999" customHeight="1" x14ac:dyDescent="0.2">
      <c r="A107" s="13"/>
      <c r="B107" s="11" t="s">
        <v>60</v>
      </c>
      <c r="C107" s="10" t="s">
        <v>58</v>
      </c>
      <c r="D107" s="115"/>
      <c r="E107" s="116"/>
      <c r="F107" s="117"/>
      <c r="G107" s="115"/>
      <c r="H107" s="116"/>
      <c r="I107" s="117"/>
    </row>
    <row r="108" spans="1:9" ht="16.149999999999999" customHeight="1" x14ac:dyDescent="0.2">
      <c r="A108" s="13"/>
      <c r="B108" s="11" t="s">
        <v>61</v>
      </c>
      <c r="C108" s="10" t="s">
        <v>62</v>
      </c>
      <c r="D108" s="115"/>
      <c r="E108" s="116"/>
      <c r="F108" s="117"/>
      <c r="G108" s="115"/>
      <c r="H108" s="116"/>
      <c r="I108" s="117"/>
    </row>
    <row r="109" spans="1:9" ht="16.149999999999999" customHeight="1" x14ac:dyDescent="0.2">
      <c r="A109" s="13"/>
      <c r="B109" s="11" t="s">
        <v>63</v>
      </c>
      <c r="C109" s="10" t="s">
        <v>64</v>
      </c>
      <c r="D109" s="115"/>
      <c r="E109" s="116"/>
      <c r="F109" s="117"/>
      <c r="G109" s="115"/>
      <c r="H109" s="116"/>
      <c r="I109" s="117"/>
    </row>
    <row r="110" spans="1:9" ht="7.9" customHeight="1" x14ac:dyDescent="0.2">
      <c r="A110" s="19"/>
      <c r="B110" s="18"/>
      <c r="C110" s="19"/>
      <c r="D110" s="18"/>
      <c r="E110" s="20"/>
      <c r="F110" s="18"/>
      <c r="G110" s="18"/>
      <c r="H110" s="20"/>
      <c r="I110" s="18"/>
    </row>
    <row r="111" spans="1:9" ht="16.149999999999999" customHeight="1" x14ac:dyDescent="0.2">
      <c r="A111" s="21">
        <v>3</v>
      </c>
      <c r="B111" s="7" t="s">
        <v>543</v>
      </c>
      <c r="C111" s="7"/>
      <c r="D111" s="7"/>
      <c r="E111" s="7"/>
      <c r="F111" s="7"/>
      <c r="G111" s="7"/>
      <c r="H111" s="7"/>
      <c r="I111" s="7"/>
    </row>
    <row r="112" spans="1:9" ht="7.9" customHeight="1" x14ac:dyDescent="0.2">
      <c r="A112" s="19"/>
      <c r="B112" s="18"/>
      <c r="C112" s="19"/>
      <c r="D112" s="18"/>
      <c r="E112" s="20"/>
      <c r="F112" s="18"/>
      <c r="G112" s="18"/>
      <c r="H112" s="20"/>
      <c r="I112" s="18"/>
    </row>
    <row r="113" spans="1:9" ht="16.149999999999999" customHeight="1" x14ac:dyDescent="0.2">
      <c r="A113" s="21" t="s">
        <v>1</v>
      </c>
      <c r="B113" s="7" t="s">
        <v>544</v>
      </c>
      <c r="C113" s="7"/>
      <c r="D113" s="7"/>
      <c r="E113" s="7"/>
      <c r="F113" s="7"/>
      <c r="G113" s="7"/>
      <c r="H113" s="7"/>
      <c r="I113" s="7"/>
    </row>
    <row r="114" spans="1:9" ht="16.149999999999999" customHeight="1" x14ac:dyDescent="0.2">
      <c r="A114" s="13"/>
      <c r="B114" s="11" t="s">
        <v>65</v>
      </c>
      <c r="C114" s="10" t="s">
        <v>30</v>
      </c>
      <c r="D114" s="118"/>
      <c r="E114" s="118"/>
      <c r="F114" s="118"/>
      <c r="G114" s="118"/>
      <c r="H114" s="118"/>
      <c r="I114" s="118"/>
    </row>
    <row r="115" spans="1:9" ht="16.149999999999999" customHeight="1" x14ac:dyDescent="0.2">
      <c r="A115" s="13"/>
      <c r="B115" s="11" t="s">
        <v>66</v>
      </c>
      <c r="C115" s="10" t="s">
        <v>67</v>
      </c>
      <c r="D115" s="118"/>
      <c r="E115" s="118"/>
      <c r="F115" s="118"/>
      <c r="G115" s="118"/>
      <c r="H115" s="118"/>
      <c r="I115" s="118"/>
    </row>
    <row r="116" spans="1:9" ht="16.149999999999999" customHeight="1" x14ac:dyDescent="0.2">
      <c r="A116" s="13"/>
      <c r="B116" s="11" t="s">
        <v>68</v>
      </c>
      <c r="C116" s="10" t="s">
        <v>0</v>
      </c>
      <c r="D116" s="118"/>
      <c r="E116" s="118"/>
      <c r="F116" s="118"/>
      <c r="G116" s="118"/>
      <c r="H116" s="118"/>
      <c r="I116" s="118"/>
    </row>
    <row r="117" spans="1:9" ht="7.9" customHeight="1" x14ac:dyDescent="0.2">
      <c r="A117" s="19"/>
      <c r="B117" s="18"/>
      <c r="C117" s="19"/>
      <c r="D117" s="18"/>
      <c r="E117" s="20"/>
      <c r="F117" s="18"/>
      <c r="G117" s="18"/>
      <c r="H117" s="20"/>
      <c r="I117" s="18"/>
    </row>
    <row r="118" spans="1:9" ht="16.149999999999999" customHeight="1" x14ac:dyDescent="0.2">
      <c r="A118" s="21" t="s">
        <v>2</v>
      </c>
      <c r="B118" s="7" t="s">
        <v>657</v>
      </c>
      <c r="C118" s="7"/>
      <c r="D118" s="7"/>
      <c r="E118" s="7"/>
      <c r="F118" s="7"/>
      <c r="G118" s="7"/>
      <c r="H118" s="7"/>
      <c r="I118" s="7"/>
    </row>
    <row r="119" spans="1:9" ht="16.149999999999999" customHeight="1" x14ac:dyDescent="0.2">
      <c r="A119" s="13"/>
      <c r="B119" s="11" t="s">
        <v>69</v>
      </c>
      <c r="C119" s="10" t="s">
        <v>0</v>
      </c>
      <c r="D119" s="118"/>
      <c r="E119" s="118"/>
      <c r="F119" s="118"/>
      <c r="G119" s="118"/>
      <c r="H119" s="118"/>
      <c r="I119" s="118"/>
    </row>
    <row r="120" spans="1:9" ht="16.149999999999999" customHeight="1" x14ac:dyDescent="0.2">
      <c r="A120" s="13"/>
      <c r="B120" s="11" t="s">
        <v>14</v>
      </c>
      <c r="C120" s="10" t="s">
        <v>58</v>
      </c>
      <c r="D120" s="118"/>
      <c r="E120" s="118"/>
      <c r="F120" s="118"/>
      <c r="G120" s="118"/>
      <c r="H120" s="118"/>
      <c r="I120" s="118"/>
    </row>
    <row r="121" spans="1:9" ht="16.149999999999999" customHeight="1" x14ac:dyDescent="0.2">
      <c r="A121" s="13"/>
      <c r="B121" s="11" t="s">
        <v>70</v>
      </c>
      <c r="C121" s="10" t="s">
        <v>30</v>
      </c>
      <c r="D121" s="118"/>
      <c r="E121" s="118"/>
      <c r="F121" s="118"/>
      <c r="G121" s="118"/>
      <c r="H121" s="118"/>
      <c r="I121" s="118"/>
    </row>
    <row r="122" spans="1:9" ht="16.149999999999999" customHeight="1" x14ac:dyDescent="0.2">
      <c r="A122" s="13"/>
      <c r="B122" s="11" t="s">
        <v>16</v>
      </c>
      <c r="C122" s="10" t="s">
        <v>71</v>
      </c>
      <c r="D122" s="118"/>
      <c r="E122" s="118"/>
      <c r="F122" s="118"/>
      <c r="G122" s="118"/>
      <c r="H122" s="118"/>
      <c r="I122" s="118"/>
    </row>
    <row r="123" spans="1:9" ht="7.9" customHeight="1" x14ac:dyDescent="0.2">
      <c r="A123" s="19"/>
      <c r="B123" s="18"/>
      <c r="C123" s="19"/>
      <c r="D123" s="18"/>
      <c r="E123" s="20"/>
      <c r="F123" s="18"/>
      <c r="G123" s="18"/>
      <c r="H123" s="20"/>
      <c r="I123" s="18"/>
    </row>
    <row r="124" spans="1:9" ht="16.149999999999999" customHeight="1" x14ac:dyDescent="0.2">
      <c r="A124" s="21" t="s">
        <v>357</v>
      </c>
      <c r="B124" s="7" t="s">
        <v>658</v>
      </c>
      <c r="C124" s="7"/>
      <c r="D124" s="7"/>
      <c r="E124" s="7"/>
      <c r="F124" s="7"/>
      <c r="G124" s="7"/>
      <c r="H124" s="7"/>
      <c r="I124" s="7"/>
    </row>
    <row r="125" spans="1:9" x14ac:dyDescent="0.2">
      <c r="A125" s="85"/>
      <c r="B125" s="80" t="s">
        <v>770</v>
      </c>
      <c r="C125" s="85" t="s">
        <v>779</v>
      </c>
      <c r="D125" s="112">
        <v>2</v>
      </c>
      <c r="E125" s="113"/>
      <c r="F125" s="113"/>
      <c r="G125" s="113"/>
      <c r="H125" s="113"/>
      <c r="I125" s="114"/>
    </row>
    <row r="126" spans="1:9" x14ac:dyDescent="0.2">
      <c r="A126" s="85"/>
      <c r="B126" s="80" t="s">
        <v>771</v>
      </c>
      <c r="C126" s="85" t="s">
        <v>13</v>
      </c>
      <c r="D126" s="115"/>
      <c r="E126" s="116"/>
      <c r="F126" s="116"/>
      <c r="G126" s="116"/>
      <c r="H126" s="116"/>
      <c r="I126" s="117"/>
    </row>
    <row r="127" spans="1:9" x14ac:dyDescent="0.2">
      <c r="A127" s="85"/>
      <c r="B127" s="80" t="s">
        <v>772</v>
      </c>
      <c r="C127" s="85" t="s">
        <v>58</v>
      </c>
      <c r="D127" s="115"/>
      <c r="E127" s="116"/>
      <c r="F127" s="116"/>
      <c r="G127" s="116"/>
      <c r="H127" s="116"/>
      <c r="I127" s="117"/>
    </row>
    <row r="128" spans="1:9" x14ac:dyDescent="0.2">
      <c r="A128" s="85"/>
      <c r="B128" s="80" t="s">
        <v>773</v>
      </c>
      <c r="C128" s="85" t="s">
        <v>58</v>
      </c>
      <c r="D128" s="115"/>
      <c r="E128" s="116"/>
      <c r="F128" s="116"/>
      <c r="G128" s="116"/>
      <c r="H128" s="116"/>
      <c r="I128" s="117"/>
    </row>
    <row r="129" spans="1:9" ht="28.5" x14ac:dyDescent="0.2">
      <c r="A129" s="85"/>
      <c r="B129" s="80" t="s">
        <v>774</v>
      </c>
      <c r="C129" s="85" t="s">
        <v>58</v>
      </c>
      <c r="D129" s="115"/>
      <c r="E129" s="116"/>
      <c r="F129" s="116"/>
      <c r="G129" s="116"/>
      <c r="H129" s="116"/>
      <c r="I129" s="117"/>
    </row>
    <row r="130" spans="1:9" x14ac:dyDescent="0.2">
      <c r="A130" s="85"/>
      <c r="B130" s="80" t="s">
        <v>775</v>
      </c>
      <c r="C130" s="85" t="s">
        <v>58</v>
      </c>
      <c r="D130" s="115"/>
      <c r="E130" s="116"/>
      <c r="F130" s="116"/>
      <c r="G130" s="116"/>
      <c r="H130" s="116"/>
      <c r="I130" s="117"/>
    </row>
    <row r="131" spans="1:9" x14ac:dyDescent="0.2">
      <c r="A131" s="85"/>
      <c r="B131" s="80" t="s">
        <v>776</v>
      </c>
      <c r="C131" s="85" t="s">
        <v>58</v>
      </c>
      <c r="D131" s="115"/>
      <c r="E131" s="116"/>
      <c r="F131" s="116"/>
      <c r="G131" s="116"/>
      <c r="H131" s="116"/>
      <c r="I131" s="117"/>
    </row>
    <row r="132" spans="1:9" x14ac:dyDescent="0.2">
      <c r="A132" s="85"/>
      <c r="B132" s="80" t="s">
        <v>777</v>
      </c>
      <c r="C132" s="85" t="s">
        <v>58</v>
      </c>
      <c r="D132" s="115"/>
      <c r="E132" s="116"/>
      <c r="F132" s="116"/>
      <c r="G132" s="116"/>
      <c r="H132" s="116"/>
      <c r="I132" s="117"/>
    </row>
    <row r="133" spans="1:9" x14ac:dyDescent="0.2">
      <c r="A133" s="85"/>
      <c r="B133" s="80" t="s">
        <v>778</v>
      </c>
      <c r="C133" s="85"/>
      <c r="D133" s="112" t="s">
        <v>780</v>
      </c>
      <c r="E133" s="113"/>
      <c r="F133" s="113"/>
      <c r="G133" s="113"/>
      <c r="H133" s="113"/>
      <c r="I133" s="114"/>
    </row>
    <row r="134" spans="1:9" x14ac:dyDescent="0.2">
      <c r="A134" s="85"/>
      <c r="B134" s="80" t="s">
        <v>72</v>
      </c>
      <c r="C134" s="85" t="s">
        <v>71</v>
      </c>
      <c r="D134" s="115"/>
      <c r="E134" s="116"/>
      <c r="F134" s="116"/>
      <c r="G134" s="116"/>
      <c r="H134" s="116"/>
      <c r="I134" s="117"/>
    </row>
    <row r="135" spans="1:9" x14ac:dyDescent="0.2">
      <c r="A135" s="85"/>
      <c r="B135" s="80" t="s">
        <v>73</v>
      </c>
      <c r="C135" s="85" t="s">
        <v>58</v>
      </c>
      <c r="D135" s="115"/>
      <c r="E135" s="116"/>
      <c r="F135" s="116"/>
      <c r="G135" s="116"/>
      <c r="H135" s="116"/>
      <c r="I135" s="117"/>
    </row>
    <row r="136" spans="1:9" ht="28.5" x14ac:dyDescent="0.2">
      <c r="A136" s="85"/>
      <c r="B136" s="80" t="s">
        <v>74</v>
      </c>
      <c r="C136" s="85" t="s">
        <v>30</v>
      </c>
      <c r="D136" s="115"/>
      <c r="E136" s="116"/>
      <c r="F136" s="116"/>
      <c r="G136" s="116"/>
      <c r="H136" s="116"/>
      <c r="I136" s="117"/>
    </row>
    <row r="137" spans="1:9" x14ac:dyDescent="0.2">
      <c r="A137" s="85"/>
      <c r="B137" s="80" t="s">
        <v>784</v>
      </c>
      <c r="C137" s="85"/>
      <c r="D137" s="115"/>
      <c r="E137" s="116"/>
      <c r="F137" s="116"/>
      <c r="G137" s="116"/>
      <c r="H137" s="116"/>
      <c r="I137" s="117"/>
    </row>
    <row r="138" spans="1:9" x14ac:dyDescent="0.2">
      <c r="A138" s="85"/>
      <c r="B138" s="80" t="s">
        <v>781</v>
      </c>
      <c r="C138" s="85" t="s">
        <v>13</v>
      </c>
      <c r="D138" s="115"/>
      <c r="E138" s="116"/>
      <c r="F138" s="116"/>
      <c r="G138" s="116"/>
      <c r="H138" s="116"/>
      <c r="I138" s="117"/>
    </row>
    <row r="139" spans="1:9" x14ac:dyDescent="0.2">
      <c r="A139" s="85"/>
      <c r="B139" s="80" t="s">
        <v>782</v>
      </c>
      <c r="C139" s="85" t="s">
        <v>58</v>
      </c>
      <c r="D139" s="115"/>
      <c r="E139" s="116"/>
      <c r="F139" s="116"/>
      <c r="G139" s="116"/>
      <c r="H139" s="116"/>
      <c r="I139" s="117"/>
    </row>
    <row r="140" spans="1:9" x14ac:dyDescent="0.2">
      <c r="A140" s="85"/>
      <c r="B140" s="80" t="s">
        <v>785</v>
      </c>
      <c r="C140" s="85" t="s">
        <v>783</v>
      </c>
      <c r="D140" s="115"/>
      <c r="E140" s="116"/>
      <c r="F140" s="116"/>
      <c r="G140" s="116"/>
      <c r="H140" s="116"/>
      <c r="I140" s="117"/>
    </row>
    <row r="141" spans="1:9" x14ac:dyDescent="0.2">
      <c r="A141" s="85"/>
      <c r="B141" s="80" t="s">
        <v>791</v>
      </c>
      <c r="C141" s="85" t="s">
        <v>71</v>
      </c>
      <c r="D141" s="115"/>
      <c r="E141" s="116"/>
      <c r="F141" s="116"/>
      <c r="G141" s="116"/>
      <c r="H141" s="116"/>
      <c r="I141" s="117"/>
    </row>
    <row r="142" spans="1:9" x14ac:dyDescent="0.2">
      <c r="A142" s="85"/>
      <c r="B142" s="80" t="s">
        <v>792</v>
      </c>
      <c r="C142" s="85" t="s">
        <v>71</v>
      </c>
      <c r="D142" s="115"/>
      <c r="E142" s="116"/>
      <c r="F142" s="116"/>
      <c r="G142" s="116"/>
      <c r="H142" s="116"/>
      <c r="I142" s="117"/>
    </row>
    <row r="143" spans="1:9" x14ac:dyDescent="0.2">
      <c r="A143" s="85"/>
      <c r="B143" s="80" t="s">
        <v>786</v>
      </c>
      <c r="C143" s="85" t="s">
        <v>34</v>
      </c>
      <c r="D143" s="112">
        <v>25</v>
      </c>
      <c r="E143" s="113"/>
      <c r="F143" s="113"/>
      <c r="G143" s="113"/>
      <c r="H143" s="113"/>
      <c r="I143" s="114"/>
    </row>
    <row r="144" spans="1:9" x14ac:dyDescent="0.2">
      <c r="A144" s="85"/>
      <c r="B144" s="80" t="s">
        <v>787</v>
      </c>
      <c r="C144" s="85" t="s">
        <v>34</v>
      </c>
      <c r="D144" s="112">
        <v>8</v>
      </c>
      <c r="E144" s="113"/>
      <c r="F144" s="113"/>
      <c r="G144" s="113"/>
      <c r="H144" s="113"/>
      <c r="I144" s="114"/>
    </row>
    <row r="145" spans="1:9" x14ac:dyDescent="0.2">
      <c r="A145" s="85"/>
      <c r="B145" s="80" t="s">
        <v>788</v>
      </c>
      <c r="C145" s="85" t="s">
        <v>34</v>
      </c>
      <c r="D145" s="112">
        <v>30</v>
      </c>
      <c r="E145" s="113"/>
      <c r="F145" s="113"/>
      <c r="G145" s="113"/>
      <c r="H145" s="113"/>
      <c r="I145" s="114"/>
    </row>
    <row r="146" spans="1:9" x14ac:dyDescent="0.2">
      <c r="A146" s="85"/>
      <c r="B146" s="80" t="s">
        <v>789</v>
      </c>
      <c r="C146" s="85" t="s">
        <v>34</v>
      </c>
      <c r="D146" s="112">
        <v>24</v>
      </c>
      <c r="E146" s="113"/>
      <c r="F146" s="113"/>
      <c r="G146" s="113"/>
      <c r="H146" s="113"/>
      <c r="I146" s="114"/>
    </row>
    <row r="147" spans="1:9" x14ac:dyDescent="0.2">
      <c r="A147" s="85"/>
      <c r="B147" s="80" t="s">
        <v>790</v>
      </c>
      <c r="C147" s="85" t="s">
        <v>783</v>
      </c>
      <c r="D147" s="115"/>
      <c r="E147" s="116"/>
      <c r="F147" s="116"/>
      <c r="G147" s="116"/>
      <c r="H147" s="116"/>
      <c r="I147" s="117"/>
    </row>
    <row r="148" spans="1:9" ht="7.9" customHeight="1" x14ac:dyDescent="0.2">
      <c r="A148" s="19"/>
      <c r="B148" s="18"/>
      <c r="C148" s="19"/>
      <c r="D148" s="18"/>
      <c r="E148" s="20"/>
      <c r="F148" s="18"/>
      <c r="G148" s="18"/>
      <c r="H148" s="20"/>
      <c r="I148" s="18"/>
    </row>
    <row r="149" spans="1:9" ht="16.149999999999999" customHeight="1" x14ac:dyDescent="0.2">
      <c r="A149" s="21">
        <v>4</v>
      </c>
      <c r="B149" s="7" t="s">
        <v>551</v>
      </c>
      <c r="C149" s="7"/>
      <c r="D149" s="7"/>
      <c r="E149" s="7"/>
      <c r="F149" s="7"/>
      <c r="G149" s="7"/>
      <c r="H149" s="7"/>
      <c r="I149" s="7"/>
    </row>
    <row r="150" spans="1:9" ht="7.9" customHeight="1" x14ac:dyDescent="0.2">
      <c r="A150" s="19"/>
      <c r="B150" s="18"/>
      <c r="C150" s="19"/>
      <c r="D150" s="18"/>
      <c r="E150" s="20"/>
      <c r="F150" s="18"/>
      <c r="G150" s="18"/>
      <c r="H150" s="20"/>
      <c r="I150" s="18"/>
    </row>
    <row r="151" spans="1:9" ht="15" x14ac:dyDescent="0.2">
      <c r="A151" s="21" t="s">
        <v>3</v>
      </c>
      <c r="B151" s="7" t="s">
        <v>611</v>
      </c>
      <c r="C151" s="7"/>
      <c r="D151" s="7"/>
      <c r="E151" s="7"/>
      <c r="F151" s="7"/>
      <c r="G151" s="7"/>
      <c r="H151" s="7"/>
      <c r="I151" s="7"/>
    </row>
    <row r="152" spans="1:9" ht="16.149999999999999" customHeight="1" x14ac:dyDescent="0.2">
      <c r="A152" s="85"/>
      <c r="B152" s="80" t="s">
        <v>395</v>
      </c>
      <c r="C152" s="86" t="s">
        <v>47</v>
      </c>
      <c r="D152" s="118"/>
      <c r="E152" s="118"/>
      <c r="F152" s="118"/>
      <c r="G152" s="118"/>
      <c r="H152" s="118"/>
      <c r="I152" s="118"/>
    </row>
    <row r="153" spans="1:9" ht="16.149999999999999" customHeight="1" x14ac:dyDescent="0.2">
      <c r="A153" s="85"/>
      <c r="B153" s="80" t="s">
        <v>396</v>
      </c>
      <c r="C153" s="86" t="s">
        <v>47</v>
      </c>
      <c r="D153" s="118"/>
      <c r="E153" s="118"/>
      <c r="F153" s="118"/>
      <c r="G153" s="118"/>
      <c r="H153" s="118"/>
      <c r="I153" s="118"/>
    </row>
    <row r="154" spans="1:9" ht="16.149999999999999" customHeight="1" x14ac:dyDescent="0.2">
      <c r="A154" s="85"/>
      <c r="B154" s="80" t="s">
        <v>397</v>
      </c>
      <c r="C154" s="86" t="s">
        <v>30</v>
      </c>
      <c r="D154" s="118"/>
      <c r="E154" s="118"/>
      <c r="F154" s="118"/>
      <c r="G154" s="118"/>
      <c r="H154" s="118"/>
      <c r="I154" s="118"/>
    </row>
    <row r="155" spans="1:9" ht="16.149999999999999" customHeight="1" x14ac:dyDescent="0.2">
      <c r="A155" s="85"/>
      <c r="B155" s="80" t="s">
        <v>766</v>
      </c>
      <c r="C155" s="86" t="s">
        <v>517</v>
      </c>
      <c r="D155" s="119" t="s">
        <v>767</v>
      </c>
      <c r="E155" s="119"/>
      <c r="F155" s="119"/>
      <c r="G155" s="119" t="s">
        <v>768</v>
      </c>
      <c r="H155" s="119"/>
      <c r="I155" s="119"/>
    </row>
    <row r="156" spans="1:9" ht="16.149999999999999" customHeight="1" x14ac:dyDescent="0.2">
      <c r="A156" s="85"/>
      <c r="B156" s="80" t="s">
        <v>398</v>
      </c>
      <c r="C156" s="86" t="s">
        <v>517</v>
      </c>
      <c r="D156" s="118"/>
      <c r="E156" s="118"/>
      <c r="F156" s="118"/>
      <c r="G156" s="118"/>
      <c r="H156" s="118"/>
      <c r="I156" s="118"/>
    </row>
    <row r="157" spans="1:9" ht="16.149999999999999" customHeight="1" x14ac:dyDescent="0.2">
      <c r="A157" s="13"/>
      <c r="B157" s="11" t="s">
        <v>75</v>
      </c>
      <c r="C157" s="15" t="s">
        <v>26</v>
      </c>
      <c r="D157" s="118"/>
      <c r="E157" s="118"/>
      <c r="F157" s="118"/>
      <c r="G157" s="118"/>
      <c r="H157" s="118"/>
      <c r="I157" s="118"/>
    </row>
    <row r="158" spans="1:9" ht="16.149999999999999" customHeight="1" x14ac:dyDescent="0.2">
      <c r="A158" s="13"/>
      <c r="B158" s="11" t="s">
        <v>76</v>
      </c>
      <c r="C158" s="15" t="s">
        <v>26</v>
      </c>
      <c r="D158" s="118"/>
      <c r="E158" s="118"/>
      <c r="F158" s="118"/>
      <c r="G158" s="118"/>
      <c r="H158" s="118"/>
      <c r="I158" s="118"/>
    </row>
    <row r="159" spans="1:9" ht="16.149999999999999" customHeight="1" x14ac:dyDescent="0.2">
      <c r="A159" s="13"/>
      <c r="B159" s="11" t="s">
        <v>77</v>
      </c>
      <c r="C159" s="15" t="s">
        <v>30</v>
      </c>
      <c r="D159" s="118"/>
      <c r="E159" s="118"/>
      <c r="F159" s="118"/>
      <c r="G159" s="118"/>
      <c r="H159" s="118"/>
      <c r="I159" s="118"/>
    </row>
    <row r="160" spans="1:9" ht="16.149999999999999" customHeight="1" x14ac:dyDescent="0.2">
      <c r="A160" s="21" t="s">
        <v>4</v>
      </c>
      <c r="B160" s="7" t="s">
        <v>552</v>
      </c>
      <c r="C160" s="7"/>
      <c r="D160" s="7"/>
      <c r="E160" s="7"/>
      <c r="F160" s="7"/>
      <c r="G160" s="7"/>
      <c r="H160" s="7"/>
      <c r="I160" s="7"/>
    </row>
    <row r="161" spans="1:9" ht="16.149999999999999" customHeight="1" x14ac:dyDescent="0.2">
      <c r="A161" s="13"/>
      <c r="B161" s="11" t="s">
        <v>51</v>
      </c>
      <c r="C161" s="15" t="s">
        <v>30</v>
      </c>
      <c r="D161" s="118"/>
      <c r="E161" s="118"/>
      <c r="F161" s="118"/>
      <c r="G161" s="118"/>
      <c r="H161" s="118"/>
      <c r="I161" s="118"/>
    </row>
    <row r="162" spans="1:9" ht="16.149999999999999" customHeight="1" x14ac:dyDescent="0.2">
      <c r="A162" s="13"/>
      <c r="B162" s="11" t="s">
        <v>52</v>
      </c>
      <c r="C162" s="15" t="s">
        <v>47</v>
      </c>
      <c r="D162" s="118"/>
      <c r="E162" s="118"/>
      <c r="F162" s="118"/>
      <c r="G162" s="118"/>
      <c r="H162" s="118"/>
      <c r="I162" s="118"/>
    </row>
    <row r="163" spans="1:9" ht="16.149999999999999" customHeight="1" x14ac:dyDescent="0.2">
      <c r="A163" s="13"/>
      <c r="B163" s="11" t="s">
        <v>53</v>
      </c>
      <c r="C163" s="15" t="s">
        <v>47</v>
      </c>
      <c r="D163" s="118"/>
      <c r="E163" s="118"/>
      <c r="F163" s="118"/>
      <c r="G163" s="118"/>
      <c r="H163" s="118"/>
      <c r="I163" s="118"/>
    </row>
    <row r="365" spans="1:1" ht="15" x14ac:dyDescent="0.2">
      <c r="A365" s="9"/>
    </row>
  </sheetData>
  <sheetProtection algorithmName="SHA-512" hashValue="8KCUV5GjOmfRTA3JpFwdjCvv5Ss4l5+d0YBSSRBzz2yAx/YvWRMAx5cpUEZeETaMQmDHka4Nvfgvyf15AaJrFg==" saltValue="p8tNO8AKYC/MyFkO1mMfhQ==" spinCount="100000" sheet="1" objects="1" scenarios="1" selectLockedCells="1"/>
  <mergeCells count="178">
    <mergeCell ref="D32:F32"/>
    <mergeCell ref="G32:I32"/>
    <mergeCell ref="D33:F33"/>
    <mergeCell ref="G33:I33"/>
    <mergeCell ref="D31:F31"/>
    <mergeCell ref="G31:I31"/>
    <mergeCell ref="G4:I4"/>
    <mergeCell ref="G10:I10"/>
    <mergeCell ref="G11:I11"/>
    <mergeCell ref="D17:F21"/>
    <mergeCell ref="D3:F3"/>
    <mergeCell ref="G3:I3"/>
    <mergeCell ref="C100:D100"/>
    <mergeCell ref="D4:F4"/>
    <mergeCell ref="B4:B6"/>
    <mergeCell ref="D10:F10"/>
    <mergeCell ref="D11:F11"/>
    <mergeCell ref="B14:B15"/>
    <mergeCell ref="D41:F41"/>
    <mergeCell ref="D42:F42"/>
    <mergeCell ref="D43:F43"/>
    <mergeCell ref="D44:F44"/>
    <mergeCell ref="D45:F45"/>
    <mergeCell ref="D46:F46"/>
    <mergeCell ref="D47:F47"/>
    <mergeCell ref="D48:F48"/>
    <mergeCell ref="G23:I28"/>
    <mergeCell ref="D34:F34"/>
    <mergeCell ref="D35:F35"/>
    <mergeCell ref="D36:F36"/>
    <mergeCell ref="D37:F37"/>
    <mergeCell ref="G34:I34"/>
    <mergeCell ref="G35:I35"/>
    <mergeCell ref="G36:I36"/>
    <mergeCell ref="G37:I37"/>
    <mergeCell ref="G41:I41"/>
    <mergeCell ref="G42:I42"/>
    <mergeCell ref="G43:I43"/>
    <mergeCell ref="G44:I44"/>
    <mergeCell ref="D40:F40"/>
    <mergeCell ref="G40:I40"/>
    <mergeCell ref="G45:I45"/>
    <mergeCell ref="G46:I46"/>
    <mergeCell ref="G47:I47"/>
    <mergeCell ref="G48:I48"/>
    <mergeCell ref="G49:I49"/>
    <mergeCell ref="D63:F63"/>
    <mergeCell ref="G63:I63"/>
    <mergeCell ref="B64:I64"/>
    <mergeCell ref="G52:I52"/>
    <mergeCell ref="D49:F49"/>
    <mergeCell ref="D50:F50"/>
    <mergeCell ref="D51:F51"/>
    <mergeCell ref="D52:F52"/>
    <mergeCell ref="G50:I50"/>
    <mergeCell ref="G51:I51"/>
    <mergeCell ref="A62:I62"/>
    <mergeCell ref="D70:F70"/>
    <mergeCell ref="G70:I70"/>
    <mergeCell ref="D71:F71"/>
    <mergeCell ref="G71:I71"/>
    <mergeCell ref="D65:F65"/>
    <mergeCell ref="D66:F66"/>
    <mergeCell ref="D67:F67"/>
    <mergeCell ref="G65:I65"/>
    <mergeCell ref="G66:I66"/>
    <mergeCell ref="G67:I67"/>
    <mergeCell ref="D79:I79"/>
    <mergeCell ref="D82:F82"/>
    <mergeCell ref="D83:F83"/>
    <mergeCell ref="D84:F84"/>
    <mergeCell ref="G82:I82"/>
    <mergeCell ref="G83:I83"/>
    <mergeCell ref="G84:I84"/>
    <mergeCell ref="D76:I76"/>
    <mergeCell ref="D77:I77"/>
    <mergeCell ref="D78:I78"/>
    <mergeCell ref="D92:F92"/>
    <mergeCell ref="G92:I92"/>
    <mergeCell ref="D93:F93"/>
    <mergeCell ref="G93:I93"/>
    <mergeCell ref="D96:F96"/>
    <mergeCell ref="G96:I96"/>
    <mergeCell ref="D87:F87"/>
    <mergeCell ref="G87:I87"/>
    <mergeCell ref="D88:F88"/>
    <mergeCell ref="G88:I88"/>
    <mergeCell ref="D91:F91"/>
    <mergeCell ref="G91:I91"/>
    <mergeCell ref="D103:F103"/>
    <mergeCell ref="G103:I103"/>
    <mergeCell ref="D104:F104"/>
    <mergeCell ref="G104:I104"/>
    <mergeCell ref="D105:F105"/>
    <mergeCell ref="G105:I105"/>
    <mergeCell ref="D97:F97"/>
    <mergeCell ref="G97:I97"/>
    <mergeCell ref="D98:F98"/>
    <mergeCell ref="G98:I98"/>
    <mergeCell ref="D99:F99"/>
    <mergeCell ref="G99:I99"/>
    <mergeCell ref="D114:F114"/>
    <mergeCell ref="G114:I114"/>
    <mergeCell ref="D115:F115"/>
    <mergeCell ref="G115:I115"/>
    <mergeCell ref="D116:F116"/>
    <mergeCell ref="G116:I116"/>
    <mergeCell ref="D109:F109"/>
    <mergeCell ref="G109:I10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  <mergeCell ref="D106:F106"/>
    <mergeCell ref="G106:I106"/>
    <mergeCell ref="D107:F107"/>
    <mergeCell ref="G107:I107"/>
    <mergeCell ref="D108:F108"/>
    <mergeCell ref="G108:I108"/>
    <mergeCell ref="D122:F122"/>
    <mergeCell ref="G122:I122"/>
    <mergeCell ref="D119:F119"/>
    <mergeCell ref="G119:I119"/>
    <mergeCell ref="D120:F120"/>
    <mergeCell ref="G120:I120"/>
    <mergeCell ref="D121:F121"/>
    <mergeCell ref="G121:I121"/>
    <mergeCell ref="D145:I145"/>
    <mergeCell ref="D138:I138"/>
    <mergeCell ref="D139:I139"/>
    <mergeCell ref="D140:I140"/>
    <mergeCell ref="D141:I141"/>
    <mergeCell ref="D143:I143"/>
    <mergeCell ref="D144:I144"/>
    <mergeCell ref="D154:F154"/>
    <mergeCell ref="G154:I154"/>
    <mergeCell ref="D156:F156"/>
    <mergeCell ref="G156:I156"/>
    <mergeCell ref="D157:F157"/>
    <mergeCell ref="G157:I157"/>
    <mergeCell ref="D152:F152"/>
    <mergeCell ref="G152:I152"/>
    <mergeCell ref="D153:F153"/>
    <mergeCell ref="G153:I153"/>
    <mergeCell ref="D155:F155"/>
    <mergeCell ref="G155:I155"/>
    <mergeCell ref="D162:F162"/>
    <mergeCell ref="G162:I162"/>
    <mergeCell ref="D163:F163"/>
    <mergeCell ref="G163:I163"/>
    <mergeCell ref="D158:F158"/>
    <mergeCell ref="G158:I158"/>
    <mergeCell ref="D159:F159"/>
    <mergeCell ref="G159:I159"/>
    <mergeCell ref="D161:F161"/>
    <mergeCell ref="G161:I161"/>
    <mergeCell ref="D146:I146"/>
    <mergeCell ref="D147:I147"/>
    <mergeCell ref="D125:I125"/>
    <mergeCell ref="D126:I126"/>
    <mergeCell ref="D127:I127"/>
    <mergeCell ref="D128:I128"/>
    <mergeCell ref="D129:I129"/>
    <mergeCell ref="D130:I130"/>
    <mergeCell ref="D131:I131"/>
    <mergeCell ref="D132:I132"/>
    <mergeCell ref="D133:I133"/>
    <mergeCell ref="D134:I134"/>
    <mergeCell ref="D135:I135"/>
    <mergeCell ref="D136:I136"/>
    <mergeCell ref="D137:I137"/>
    <mergeCell ref="D142:I142"/>
  </mergeCells>
  <pageMargins left="0.70866141732283472" right="0.70866141732283472" top="0.94488188976377963" bottom="0.94488188976377963" header="0.31496062992125984" footer="0.31496062992125984"/>
  <pageSetup paperSize="9" scale="64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  <rowBreaks count="2" manualBreakCount="2">
    <brk id="67" max="8" man="1"/>
    <brk id="12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9"/>
  <sheetViews>
    <sheetView view="pageBreakPreview" topLeftCell="A141" zoomScaleNormal="100" zoomScaleSheetLayoutView="100" workbookViewId="0">
      <selection activeCell="D180" sqref="D180"/>
    </sheetView>
  </sheetViews>
  <sheetFormatPr defaultColWidth="9.140625" defaultRowHeight="15" x14ac:dyDescent="0.25"/>
  <cols>
    <col min="1" max="1" width="9.140625" style="58" customWidth="1"/>
    <col min="2" max="2" width="87.7109375" style="1" customWidth="1"/>
    <col min="3" max="3" width="11.140625" style="1" bestFit="1" customWidth="1"/>
    <col min="4" max="5" width="10.42578125" style="1" bestFit="1" customWidth="1"/>
  </cols>
  <sheetData>
    <row r="1" spans="1:9" s="2" customFormat="1" x14ac:dyDescent="0.2">
      <c r="A1" s="21">
        <v>5</v>
      </c>
      <c r="B1" s="7" t="s">
        <v>554</v>
      </c>
      <c r="C1" s="7"/>
      <c r="D1" s="7"/>
      <c r="E1" s="7"/>
    </row>
    <row r="2" spans="1:9" s="2" customFormat="1" ht="15" customHeight="1" x14ac:dyDescent="0.2">
      <c r="A2" s="21"/>
      <c r="B2" s="109" t="s">
        <v>793</v>
      </c>
      <c r="C2" s="7"/>
      <c r="D2" s="7"/>
      <c r="E2" s="7"/>
      <c r="F2" s="7"/>
      <c r="G2" s="7"/>
      <c r="H2" s="7"/>
      <c r="I2" s="7"/>
    </row>
    <row r="3" spans="1:9" s="2" customFormat="1" x14ac:dyDescent="0.2">
      <c r="A3" s="21" t="s">
        <v>5</v>
      </c>
      <c r="B3" s="7" t="s">
        <v>555</v>
      </c>
      <c r="C3" s="7"/>
      <c r="D3" s="21" t="s">
        <v>689</v>
      </c>
      <c r="E3" s="21" t="s">
        <v>690</v>
      </c>
    </row>
    <row r="4" spans="1:9" s="2" customFormat="1" ht="14.25" x14ac:dyDescent="0.2">
      <c r="A4" s="13"/>
      <c r="B4" s="14" t="s">
        <v>93</v>
      </c>
      <c r="C4" s="13" t="s">
        <v>94</v>
      </c>
      <c r="D4" s="92"/>
      <c r="E4" s="92"/>
    </row>
    <row r="5" spans="1:9" s="2" customFormat="1" ht="14.25" x14ac:dyDescent="0.2">
      <c r="A5" s="13"/>
      <c r="B5" s="14" t="s">
        <v>95</v>
      </c>
      <c r="C5" s="13" t="s">
        <v>96</v>
      </c>
      <c r="D5" s="77">
        <v>10</v>
      </c>
      <c r="E5" s="77">
        <v>10</v>
      </c>
    </row>
    <row r="6" spans="1:9" s="2" customFormat="1" ht="14.25" x14ac:dyDescent="0.2">
      <c r="A6" s="13"/>
      <c r="B6" s="14" t="s">
        <v>97</v>
      </c>
      <c r="C6" s="13" t="s">
        <v>98</v>
      </c>
      <c r="D6" s="77">
        <v>50</v>
      </c>
      <c r="E6" s="77">
        <v>50</v>
      </c>
    </row>
    <row r="7" spans="1:9" s="2" customFormat="1" ht="14.25" x14ac:dyDescent="0.2">
      <c r="A7" s="13"/>
      <c r="B7" s="14" t="s">
        <v>99</v>
      </c>
      <c r="C7" s="13" t="s">
        <v>0</v>
      </c>
      <c r="D7" s="77">
        <v>0.85</v>
      </c>
      <c r="E7" s="77">
        <v>0.85</v>
      </c>
    </row>
    <row r="8" spans="1:9" s="2" customFormat="1" ht="14.25" x14ac:dyDescent="0.2">
      <c r="A8" s="13"/>
      <c r="B8" s="14" t="s">
        <v>100</v>
      </c>
      <c r="C8" s="13" t="s">
        <v>0</v>
      </c>
      <c r="D8" s="77">
        <v>0.95</v>
      </c>
      <c r="E8" s="77">
        <v>0.95</v>
      </c>
    </row>
    <row r="9" spans="1:9" s="2" customFormat="1" ht="14.25" x14ac:dyDescent="0.2">
      <c r="A9" s="13"/>
      <c r="B9" s="14" t="s">
        <v>101</v>
      </c>
      <c r="C9" s="13" t="s">
        <v>19</v>
      </c>
      <c r="D9" s="77">
        <v>375</v>
      </c>
      <c r="E9" s="77">
        <v>500</v>
      </c>
    </row>
    <row r="10" spans="1:9" s="2" customFormat="1" ht="14.25" x14ac:dyDescent="0.2">
      <c r="A10" s="13"/>
      <c r="B10" s="14" t="s">
        <v>102</v>
      </c>
      <c r="C10" s="13" t="s">
        <v>0</v>
      </c>
      <c r="D10" s="92"/>
      <c r="E10" s="92"/>
    </row>
    <row r="11" spans="1:9" s="2" customFormat="1" ht="8.1" customHeight="1" x14ac:dyDescent="0.2">
      <c r="A11" s="21"/>
      <c r="B11" s="7"/>
      <c r="C11" s="7"/>
      <c r="D11" s="7"/>
      <c r="E11" s="7"/>
    </row>
    <row r="12" spans="1:9" s="2" customFormat="1" x14ac:dyDescent="0.2">
      <c r="A12" s="21" t="s">
        <v>679</v>
      </c>
      <c r="B12" s="7" t="s">
        <v>712</v>
      </c>
      <c r="C12" s="7"/>
      <c r="D12" s="7"/>
      <c r="E12" s="7"/>
    </row>
    <row r="13" spans="1:9" s="2" customFormat="1" x14ac:dyDescent="0.2">
      <c r="A13" s="50" t="s">
        <v>592</v>
      </c>
      <c r="B13" s="6" t="s">
        <v>664</v>
      </c>
      <c r="C13" s="6"/>
      <c r="D13" s="6"/>
      <c r="E13" s="6"/>
    </row>
    <row r="14" spans="1:9" s="2" customFormat="1" ht="14.25" x14ac:dyDescent="0.2">
      <c r="A14" s="13"/>
      <c r="B14" s="14" t="s">
        <v>137</v>
      </c>
      <c r="C14" s="13" t="s">
        <v>24</v>
      </c>
      <c r="D14" s="92"/>
      <c r="E14" s="92"/>
    </row>
    <row r="15" spans="1:9" s="2" customFormat="1" ht="14.25" x14ac:dyDescent="0.2">
      <c r="A15" s="13"/>
      <c r="B15" s="14" t="s">
        <v>138</v>
      </c>
      <c r="C15" s="13" t="s">
        <v>24</v>
      </c>
      <c r="D15" s="92"/>
      <c r="E15" s="92"/>
    </row>
    <row r="16" spans="1:9" s="2" customFormat="1" ht="14.25" x14ac:dyDescent="0.2">
      <c r="A16" s="13"/>
      <c r="B16" s="14" t="s">
        <v>139</v>
      </c>
      <c r="C16" s="13" t="s">
        <v>24</v>
      </c>
      <c r="D16" s="92"/>
      <c r="E16" s="92"/>
    </row>
    <row r="17" spans="1:5" s="2" customFormat="1" ht="14.25" x14ac:dyDescent="0.2">
      <c r="A17" s="13"/>
      <c r="B17" s="14" t="s">
        <v>140</v>
      </c>
      <c r="C17" s="13" t="s">
        <v>24</v>
      </c>
      <c r="D17" s="92"/>
      <c r="E17" s="92"/>
    </row>
    <row r="18" spans="1:5" s="2" customFormat="1" ht="14.25" x14ac:dyDescent="0.2">
      <c r="A18" s="13"/>
      <c r="B18" s="14" t="s">
        <v>141</v>
      </c>
      <c r="C18" s="13" t="s">
        <v>24</v>
      </c>
      <c r="D18" s="92"/>
      <c r="E18" s="92"/>
    </row>
    <row r="19" spans="1:5" s="2" customFormat="1" ht="14.25" x14ac:dyDescent="0.2">
      <c r="A19" s="13"/>
      <c r="B19" s="14" t="s">
        <v>142</v>
      </c>
      <c r="C19" s="13" t="s">
        <v>24</v>
      </c>
      <c r="D19" s="92"/>
      <c r="E19" s="92"/>
    </row>
    <row r="20" spans="1:5" s="2" customFormat="1" ht="14.25" x14ac:dyDescent="0.2">
      <c r="A20" s="13"/>
      <c r="B20" s="14" t="s">
        <v>143</v>
      </c>
      <c r="C20" s="13" t="s">
        <v>24</v>
      </c>
      <c r="D20" s="92"/>
      <c r="E20" s="92"/>
    </row>
    <row r="21" spans="1:5" s="2" customFormat="1" ht="8.1" customHeight="1" x14ac:dyDescent="0.2">
      <c r="A21" s="21"/>
      <c r="B21" s="7"/>
      <c r="C21" s="7"/>
      <c r="D21" s="7"/>
      <c r="E21" s="7"/>
    </row>
    <row r="22" spans="1:5" s="2" customFormat="1" ht="8.1" customHeight="1" x14ac:dyDescent="0.2">
      <c r="A22" s="21"/>
      <c r="B22" s="7"/>
      <c r="C22" s="7"/>
      <c r="D22" s="7"/>
      <c r="E22" s="7"/>
    </row>
    <row r="23" spans="1:5" s="2" customFormat="1" ht="30" x14ac:dyDescent="0.2">
      <c r="A23" s="21" t="s">
        <v>680</v>
      </c>
      <c r="B23" s="6" t="s">
        <v>566</v>
      </c>
      <c r="C23" s="7"/>
      <c r="D23" s="7"/>
      <c r="E23" s="7"/>
    </row>
    <row r="24" spans="1:5" s="2" customFormat="1" ht="14.25" x14ac:dyDescent="0.2">
      <c r="A24" s="13"/>
      <c r="B24" s="14" t="s">
        <v>137</v>
      </c>
      <c r="C24" s="13" t="s">
        <v>24</v>
      </c>
      <c r="D24" s="92"/>
      <c r="E24" s="92"/>
    </row>
    <row r="25" spans="1:5" s="2" customFormat="1" ht="14.25" x14ac:dyDescent="0.2">
      <c r="A25" s="13"/>
      <c r="B25" s="14" t="s">
        <v>138</v>
      </c>
      <c r="C25" s="13" t="s">
        <v>24</v>
      </c>
      <c r="D25" s="92"/>
      <c r="E25" s="92"/>
    </row>
    <row r="26" spans="1:5" s="2" customFormat="1" ht="14.25" x14ac:dyDescent="0.2">
      <c r="A26" s="13"/>
      <c r="B26" s="14" t="s">
        <v>139</v>
      </c>
      <c r="C26" s="13" t="s">
        <v>24</v>
      </c>
      <c r="D26" s="92"/>
      <c r="E26" s="92"/>
    </row>
    <row r="27" spans="1:5" s="2" customFormat="1" ht="14.25" x14ac:dyDescent="0.2">
      <c r="A27" s="13"/>
      <c r="B27" s="14" t="s">
        <v>140</v>
      </c>
      <c r="C27" s="13" t="s">
        <v>24</v>
      </c>
      <c r="D27" s="92"/>
      <c r="E27" s="92"/>
    </row>
    <row r="28" spans="1:5" s="2" customFormat="1" ht="14.25" x14ac:dyDescent="0.2">
      <c r="A28" s="13"/>
      <c r="B28" s="14" t="s">
        <v>141</v>
      </c>
      <c r="C28" s="13" t="s">
        <v>24</v>
      </c>
      <c r="D28" s="92"/>
      <c r="E28" s="92"/>
    </row>
    <row r="29" spans="1:5" s="2" customFormat="1" ht="14.25" x14ac:dyDescent="0.2">
      <c r="A29" s="13"/>
      <c r="B29" s="14" t="s">
        <v>142</v>
      </c>
      <c r="C29" s="13" t="s">
        <v>24</v>
      </c>
      <c r="D29" s="92"/>
      <c r="E29" s="92"/>
    </row>
    <row r="30" spans="1:5" s="2" customFormat="1" ht="14.25" x14ac:dyDescent="0.2">
      <c r="A30" s="13"/>
      <c r="B30" s="14" t="s">
        <v>143</v>
      </c>
      <c r="C30" s="13" t="s">
        <v>24</v>
      </c>
      <c r="D30" s="92"/>
      <c r="E30" s="92"/>
    </row>
    <row r="31" spans="1:5" s="2" customFormat="1" ht="8.1" customHeight="1" x14ac:dyDescent="0.2">
      <c r="A31" s="21"/>
      <c r="B31" s="7"/>
      <c r="C31" s="7"/>
      <c r="D31" s="7"/>
      <c r="E31" s="7"/>
    </row>
    <row r="32" spans="1:5" s="2" customFormat="1" ht="30" x14ac:dyDescent="0.2">
      <c r="A32" s="50" t="s">
        <v>593</v>
      </c>
      <c r="B32" s="6" t="s">
        <v>568</v>
      </c>
      <c r="C32" s="6"/>
      <c r="D32" s="6"/>
      <c r="E32" s="6"/>
    </row>
    <row r="33" spans="1:5" s="2" customFormat="1" ht="14.25" x14ac:dyDescent="0.2">
      <c r="A33" s="13"/>
      <c r="B33" s="14" t="s">
        <v>137</v>
      </c>
      <c r="C33" s="13" t="s">
        <v>24</v>
      </c>
      <c r="D33" s="92"/>
      <c r="E33" s="92"/>
    </row>
    <row r="34" spans="1:5" s="2" customFormat="1" ht="14.25" x14ac:dyDescent="0.2">
      <c r="A34" s="13"/>
      <c r="B34" s="14" t="s">
        <v>138</v>
      </c>
      <c r="C34" s="13" t="s">
        <v>24</v>
      </c>
      <c r="D34" s="92"/>
      <c r="E34" s="92"/>
    </row>
    <row r="35" spans="1:5" s="2" customFormat="1" ht="14.25" x14ac:dyDescent="0.2">
      <c r="A35" s="13"/>
      <c r="B35" s="14" t="s">
        <v>139</v>
      </c>
      <c r="C35" s="13" t="s">
        <v>24</v>
      </c>
      <c r="D35" s="92"/>
      <c r="E35" s="92"/>
    </row>
    <row r="36" spans="1:5" s="2" customFormat="1" ht="14.25" x14ac:dyDescent="0.2">
      <c r="A36" s="13"/>
      <c r="B36" s="14" t="s">
        <v>140</v>
      </c>
      <c r="C36" s="13" t="s">
        <v>24</v>
      </c>
      <c r="D36" s="92"/>
      <c r="E36" s="92"/>
    </row>
    <row r="37" spans="1:5" s="2" customFormat="1" ht="14.25" x14ac:dyDescent="0.2">
      <c r="A37" s="13"/>
      <c r="B37" s="14" t="s">
        <v>141</v>
      </c>
      <c r="C37" s="13" t="s">
        <v>24</v>
      </c>
      <c r="D37" s="92"/>
      <c r="E37" s="92"/>
    </row>
    <row r="38" spans="1:5" s="2" customFormat="1" ht="14.25" x14ac:dyDescent="0.2">
      <c r="A38" s="13"/>
      <c r="B38" s="14" t="s">
        <v>142</v>
      </c>
      <c r="C38" s="13" t="s">
        <v>24</v>
      </c>
      <c r="D38" s="92"/>
      <c r="E38" s="92"/>
    </row>
    <row r="39" spans="1:5" s="2" customFormat="1" ht="14.25" x14ac:dyDescent="0.2">
      <c r="A39" s="13"/>
      <c r="B39" s="14" t="s">
        <v>143</v>
      </c>
      <c r="C39" s="13" t="s">
        <v>24</v>
      </c>
      <c r="D39" s="92"/>
      <c r="E39" s="92"/>
    </row>
    <row r="40" spans="1:5" s="2" customFormat="1" ht="8.1" customHeight="1" x14ac:dyDescent="0.2">
      <c r="A40" s="21"/>
      <c r="B40" s="7"/>
      <c r="C40" s="7"/>
      <c r="D40" s="7"/>
      <c r="E40" s="7"/>
    </row>
    <row r="41" spans="1:5" s="2" customFormat="1" ht="8.1" customHeight="1" x14ac:dyDescent="0.2">
      <c r="A41" s="21"/>
      <c r="B41" s="7"/>
      <c r="C41" s="7"/>
      <c r="D41" s="7"/>
      <c r="E41" s="7"/>
    </row>
    <row r="42" spans="1:5" s="2" customFormat="1" x14ac:dyDescent="0.2">
      <c r="A42" s="21" t="s">
        <v>512</v>
      </c>
      <c r="B42" s="7" t="s">
        <v>713</v>
      </c>
      <c r="C42" s="7"/>
      <c r="D42" s="7"/>
      <c r="E42" s="7"/>
    </row>
    <row r="43" spans="1:5" s="2" customFormat="1" ht="8.1" customHeight="1" x14ac:dyDescent="0.2">
      <c r="A43" s="21"/>
      <c r="B43" s="7"/>
      <c r="C43" s="7"/>
      <c r="D43" s="7"/>
      <c r="E43" s="7"/>
    </row>
    <row r="44" spans="1:5" s="2" customFormat="1" x14ac:dyDescent="0.2">
      <c r="A44" s="21" t="s">
        <v>594</v>
      </c>
      <c r="B44" s="7" t="s">
        <v>659</v>
      </c>
      <c r="C44" s="7"/>
      <c r="D44" s="7"/>
      <c r="E44" s="7"/>
    </row>
    <row r="45" spans="1:5" s="2" customFormat="1" ht="14.25" x14ac:dyDescent="0.2">
      <c r="A45" s="13"/>
      <c r="B45" s="14" t="s">
        <v>103</v>
      </c>
      <c r="C45" s="13" t="s">
        <v>0</v>
      </c>
      <c r="D45" s="14">
        <v>0.85</v>
      </c>
      <c r="E45" s="75">
        <v>0.85</v>
      </c>
    </row>
    <row r="46" spans="1:5" s="2" customFormat="1" ht="14.25" x14ac:dyDescent="0.2">
      <c r="A46" s="13"/>
      <c r="B46" s="14" t="s">
        <v>104</v>
      </c>
      <c r="C46" s="13" t="s">
        <v>34</v>
      </c>
      <c r="D46" s="92"/>
      <c r="E46" s="92"/>
    </row>
    <row r="47" spans="1:5" s="2" customFormat="1" ht="14.25" x14ac:dyDescent="0.2">
      <c r="A47" s="13"/>
      <c r="B47" s="14" t="s">
        <v>105</v>
      </c>
      <c r="C47" s="13" t="s">
        <v>106</v>
      </c>
      <c r="D47" s="92"/>
      <c r="E47" s="92"/>
    </row>
    <row r="48" spans="1:5" s="2" customFormat="1" ht="14.25" x14ac:dyDescent="0.2">
      <c r="A48" s="13"/>
      <c r="B48" s="14" t="s">
        <v>107</v>
      </c>
      <c r="C48" s="13" t="s">
        <v>106</v>
      </c>
      <c r="D48" s="92"/>
      <c r="E48" s="92"/>
    </row>
    <row r="49" spans="1:5" s="2" customFormat="1" ht="14.25" x14ac:dyDescent="0.2">
      <c r="A49" s="13"/>
      <c r="B49" s="14" t="s">
        <v>108</v>
      </c>
      <c r="C49" s="13" t="s">
        <v>34</v>
      </c>
      <c r="D49" s="92"/>
      <c r="E49" s="92"/>
    </row>
    <row r="50" spans="1:5" s="2" customFormat="1" ht="14.25" x14ac:dyDescent="0.2">
      <c r="A50" s="13"/>
      <c r="B50" s="14" t="s">
        <v>109</v>
      </c>
      <c r="C50" s="13" t="s">
        <v>106</v>
      </c>
      <c r="D50" s="92"/>
      <c r="E50" s="92"/>
    </row>
    <row r="51" spans="1:5" s="2" customFormat="1" ht="8.1" customHeight="1" x14ac:dyDescent="0.2">
      <c r="A51" s="21"/>
      <c r="B51" s="7"/>
      <c r="C51" s="7"/>
      <c r="D51" s="7"/>
      <c r="E51" s="7"/>
    </row>
    <row r="52" spans="1:5" s="2" customFormat="1" x14ac:dyDescent="0.2">
      <c r="A52" s="21" t="s">
        <v>595</v>
      </c>
      <c r="B52" s="7" t="s">
        <v>556</v>
      </c>
      <c r="C52" s="7"/>
      <c r="D52" s="7"/>
      <c r="E52" s="7"/>
    </row>
    <row r="53" spans="1:5" s="2" customFormat="1" ht="14.25" x14ac:dyDescent="0.2">
      <c r="A53" s="13"/>
      <c r="B53" s="14" t="s">
        <v>110</v>
      </c>
      <c r="C53" s="13" t="s">
        <v>0</v>
      </c>
      <c r="D53" s="14">
        <v>0.95</v>
      </c>
      <c r="E53" s="75">
        <v>0.95</v>
      </c>
    </row>
    <row r="54" spans="1:5" s="2" customFormat="1" ht="14.25" x14ac:dyDescent="0.2">
      <c r="A54" s="13"/>
      <c r="B54" s="14" t="s">
        <v>104</v>
      </c>
      <c r="C54" s="13" t="s">
        <v>34</v>
      </c>
      <c r="D54" s="92"/>
      <c r="E54" s="92"/>
    </row>
    <row r="55" spans="1:5" s="2" customFormat="1" ht="14.25" x14ac:dyDescent="0.2">
      <c r="A55" s="13"/>
      <c r="B55" s="14" t="s">
        <v>111</v>
      </c>
      <c r="C55" s="13" t="s">
        <v>106</v>
      </c>
      <c r="D55" s="92"/>
      <c r="E55" s="92"/>
    </row>
    <row r="56" spans="1:5" s="2" customFormat="1" ht="14.25" x14ac:dyDescent="0.2">
      <c r="A56" s="13"/>
      <c r="B56" s="14" t="s">
        <v>107</v>
      </c>
      <c r="C56" s="13" t="s">
        <v>106</v>
      </c>
      <c r="D56" s="92"/>
      <c r="E56" s="92"/>
    </row>
    <row r="57" spans="1:5" s="2" customFormat="1" ht="14.25" x14ac:dyDescent="0.2">
      <c r="A57" s="13"/>
      <c r="B57" s="14" t="s">
        <v>108</v>
      </c>
      <c r="C57" s="13" t="s">
        <v>34</v>
      </c>
      <c r="D57" s="92"/>
      <c r="E57" s="92"/>
    </row>
    <row r="58" spans="1:5" s="2" customFormat="1" ht="14.25" x14ac:dyDescent="0.2">
      <c r="A58" s="13"/>
      <c r="B58" s="14" t="s">
        <v>109</v>
      </c>
      <c r="C58" s="13" t="s">
        <v>106</v>
      </c>
      <c r="D58" s="92"/>
      <c r="E58" s="92"/>
    </row>
    <row r="59" spans="1:5" s="2" customFormat="1" ht="8.1" customHeight="1" x14ac:dyDescent="0.2">
      <c r="A59" s="21"/>
      <c r="B59" s="7"/>
      <c r="C59" s="7"/>
      <c r="D59" s="7"/>
      <c r="E59" s="7"/>
    </row>
    <row r="60" spans="1:5" s="2" customFormat="1" x14ac:dyDescent="0.2">
      <c r="A60" s="21" t="s">
        <v>714</v>
      </c>
      <c r="B60" s="7" t="s">
        <v>557</v>
      </c>
      <c r="C60" s="7"/>
      <c r="D60" s="7"/>
      <c r="E60" s="7"/>
    </row>
    <row r="61" spans="1:5" s="2" customFormat="1" ht="14.25" x14ac:dyDescent="0.2">
      <c r="A61" s="13"/>
      <c r="B61" s="14" t="s">
        <v>112</v>
      </c>
      <c r="C61" s="13" t="s">
        <v>0</v>
      </c>
      <c r="D61" s="14">
        <v>0.85</v>
      </c>
      <c r="E61" s="75">
        <v>0.85</v>
      </c>
    </row>
    <row r="62" spans="1:5" s="2" customFormat="1" ht="14.25" x14ac:dyDescent="0.2">
      <c r="A62" s="13"/>
      <c r="B62" s="14" t="s">
        <v>104</v>
      </c>
      <c r="C62" s="13" t="s">
        <v>34</v>
      </c>
      <c r="D62" s="92"/>
      <c r="E62" s="92"/>
    </row>
    <row r="63" spans="1:5" s="2" customFormat="1" ht="14.25" x14ac:dyDescent="0.2">
      <c r="A63" s="13"/>
      <c r="B63" s="14" t="s">
        <v>105</v>
      </c>
      <c r="C63" s="13" t="s">
        <v>106</v>
      </c>
      <c r="D63" s="92"/>
      <c r="E63" s="92"/>
    </row>
    <row r="64" spans="1:5" s="2" customFormat="1" ht="14.25" x14ac:dyDescent="0.2">
      <c r="A64" s="13"/>
      <c r="B64" s="14" t="s">
        <v>107</v>
      </c>
      <c r="C64" s="13" t="s">
        <v>106</v>
      </c>
      <c r="D64" s="92"/>
      <c r="E64" s="92"/>
    </row>
    <row r="65" spans="1:5" s="2" customFormat="1" ht="14.25" x14ac:dyDescent="0.2">
      <c r="A65" s="13"/>
      <c r="B65" s="14" t="s">
        <v>108</v>
      </c>
      <c r="C65" s="13" t="s">
        <v>34</v>
      </c>
      <c r="D65" s="92"/>
      <c r="E65" s="92"/>
    </row>
    <row r="66" spans="1:5" s="2" customFormat="1" ht="14.25" x14ac:dyDescent="0.2">
      <c r="A66" s="13"/>
      <c r="B66" s="14" t="s">
        <v>109</v>
      </c>
      <c r="C66" s="13" t="s">
        <v>106</v>
      </c>
      <c r="D66" s="92"/>
      <c r="E66" s="92"/>
    </row>
    <row r="67" spans="1:5" s="2" customFormat="1" ht="8.1" customHeight="1" x14ac:dyDescent="0.2">
      <c r="A67" s="21"/>
      <c r="B67" s="7"/>
      <c r="C67" s="7"/>
      <c r="D67" s="7"/>
      <c r="E67" s="7"/>
    </row>
    <row r="68" spans="1:5" s="2" customFormat="1" x14ac:dyDescent="0.2">
      <c r="A68" s="21" t="s">
        <v>715</v>
      </c>
      <c r="B68" s="7" t="s">
        <v>660</v>
      </c>
      <c r="C68" s="7"/>
      <c r="D68" s="7"/>
      <c r="E68" s="7"/>
    </row>
    <row r="69" spans="1:5" s="2" customFormat="1" ht="14.25" x14ac:dyDescent="0.2">
      <c r="A69" s="13"/>
      <c r="B69" s="14" t="s">
        <v>110</v>
      </c>
      <c r="C69" s="13" t="s">
        <v>0</v>
      </c>
      <c r="D69" s="14">
        <v>0.95</v>
      </c>
      <c r="E69" s="75">
        <v>0.95</v>
      </c>
    </row>
    <row r="70" spans="1:5" s="2" customFormat="1" ht="14.25" x14ac:dyDescent="0.2">
      <c r="A70" s="13"/>
      <c r="B70" s="14" t="s">
        <v>104</v>
      </c>
      <c r="C70" s="13" t="s">
        <v>34</v>
      </c>
      <c r="D70" s="92"/>
      <c r="E70" s="92"/>
    </row>
    <row r="71" spans="1:5" s="2" customFormat="1" ht="14.25" x14ac:dyDescent="0.2">
      <c r="A71" s="13"/>
      <c r="B71" s="14" t="s">
        <v>105</v>
      </c>
      <c r="C71" s="13" t="s">
        <v>106</v>
      </c>
      <c r="D71" s="92"/>
      <c r="E71" s="92"/>
    </row>
    <row r="72" spans="1:5" s="2" customFormat="1" ht="14.25" x14ac:dyDescent="0.2">
      <c r="A72" s="13"/>
      <c r="B72" s="14" t="s">
        <v>107</v>
      </c>
      <c r="C72" s="13" t="s">
        <v>106</v>
      </c>
      <c r="D72" s="92"/>
      <c r="E72" s="92"/>
    </row>
    <row r="73" spans="1:5" s="2" customFormat="1" ht="14.25" x14ac:dyDescent="0.2">
      <c r="A73" s="13"/>
      <c r="B73" s="14" t="s">
        <v>108</v>
      </c>
      <c r="C73" s="13" t="s">
        <v>34</v>
      </c>
      <c r="D73" s="92"/>
      <c r="E73" s="92"/>
    </row>
    <row r="74" spans="1:5" s="2" customFormat="1" ht="14.25" x14ac:dyDescent="0.2">
      <c r="A74" s="13"/>
      <c r="B74" s="14" t="s">
        <v>109</v>
      </c>
      <c r="C74" s="13" t="s">
        <v>106</v>
      </c>
      <c r="D74" s="92"/>
      <c r="E74" s="92"/>
    </row>
    <row r="75" spans="1:5" s="2" customFormat="1" ht="8.1" customHeight="1" x14ac:dyDescent="0.2">
      <c r="A75" s="21"/>
      <c r="B75" s="7"/>
      <c r="C75" s="7"/>
      <c r="D75" s="7"/>
      <c r="E75" s="7"/>
    </row>
    <row r="76" spans="1:5" s="2" customFormat="1" x14ac:dyDescent="0.2">
      <c r="A76" s="21" t="s">
        <v>716</v>
      </c>
      <c r="B76" s="7" t="s">
        <v>558</v>
      </c>
      <c r="C76" s="7"/>
      <c r="D76" s="7"/>
      <c r="E76" s="7"/>
    </row>
    <row r="77" spans="1:5" s="2" customFormat="1" ht="14.25" x14ac:dyDescent="0.2">
      <c r="A77" s="13"/>
      <c r="B77" s="14" t="s">
        <v>112</v>
      </c>
      <c r="C77" s="13" t="s">
        <v>0</v>
      </c>
      <c r="D77" s="14">
        <v>0.85</v>
      </c>
      <c r="E77" s="75">
        <v>0.85</v>
      </c>
    </row>
    <row r="78" spans="1:5" s="2" customFormat="1" ht="14.25" x14ac:dyDescent="0.2">
      <c r="A78" s="13"/>
      <c r="B78" s="14" t="s">
        <v>104</v>
      </c>
      <c r="C78" s="13" t="s">
        <v>34</v>
      </c>
      <c r="D78" s="92"/>
      <c r="E78" s="92"/>
    </row>
    <row r="79" spans="1:5" s="2" customFormat="1" ht="14.25" x14ac:dyDescent="0.2">
      <c r="A79" s="13"/>
      <c r="B79" s="14" t="s">
        <v>105</v>
      </c>
      <c r="C79" s="13" t="s">
        <v>106</v>
      </c>
      <c r="D79" s="92"/>
      <c r="E79" s="92"/>
    </row>
    <row r="80" spans="1:5" s="2" customFormat="1" ht="14.25" x14ac:dyDescent="0.2">
      <c r="A80" s="13"/>
      <c r="B80" s="14" t="s">
        <v>107</v>
      </c>
      <c r="C80" s="13" t="s">
        <v>106</v>
      </c>
      <c r="D80" s="92"/>
      <c r="E80" s="92"/>
    </row>
    <row r="81" spans="1:5" s="2" customFormat="1" ht="14.25" x14ac:dyDescent="0.2">
      <c r="A81" s="13"/>
      <c r="B81" s="14" t="s">
        <v>108</v>
      </c>
      <c r="C81" s="13" t="s">
        <v>34</v>
      </c>
      <c r="D81" s="92"/>
      <c r="E81" s="92"/>
    </row>
    <row r="82" spans="1:5" s="2" customFormat="1" ht="14.25" x14ac:dyDescent="0.2">
      <c r="A82" s="13"/>
      <c r="B82" s="14" t="s">
        <v>109</v>
      </c>
      <c r="C82" s="13" t="s">
        <v>106</v>
      </c>
      <c r="D82" s="92"/>
      <c r="E82" s="92"/>
    </row>
    <row r="83" spans="1:5" s="2" customFormat="1" ht="8.1" customHeight="1" x14ac:dyDescent="0.2">
      <c r="A83" s="21"/>
      <c r="B83" s="7"/>
      <c r="C83" s="7"/>
      <c r="D83" s="7"/>
      <c r="E83" s="7"/>
    </row>
    <row r="84" spans="1:5" s="2" customFormat="1" x14ac:dyDescent="0.2">
      <c r="A84" s="21" t="s">
        <v>717</v>
      </c>
      <c r="B84" s="7" t="s">
        <v>661</v>
      </c>
      <c r="C84" s="7"/>
      <c r="D84" s="7"/>
      <c r="E84" s="7"/>
    </row>
    <row r="85" spans="1:5" s="2" customFormat="1" ht="14.25" x14ac:dyDescent="0.2">
      <c r="A85" s="13"/>
      <c r="B85" s="14" t="s">
        <v>113</v>
      </c>
      <c r="C85" s="13" t="s">
        <v>0</v>
      </c>
      <c r="D85" s="14">
        <v>0.95</v>
      </c>
      <c r="E85" s="75">
        <v>0.95</v>
      </c>
    </row>
    <row r="86" spans="1:5" s="2" customFormat="1" ht="14.25" x14ac:dyDescent="0.2">
      <c r="A86" s="13"/>
      <c r="B86" s="14" t="s">
        <v>104</v>
      </c>
      <c r="C86" s="13" t="s">
        <v>34</v>
      </c>
      <c r="D86" s="92"/>
      <c r="E86" s="92"/>
    </row>
    <row r="87" spans="1:5" s="2" customFormat="1" ht="14.25" x14ac:dyDescent="0.2">
      <c r="A87" s="13"/>
      <c r="B87" s="14" t="s">
        <v>105</v>
      </c>
      <c r="C87" s="13" t="s">
        <v>106</v>
      </c>
      <c r="D87" s="92"/>
      <c r="E87" s="92"/>
    </row>
    <row r="88" spans="1:5" s="2" customFormat="1" ht="14.25" x14ac:dyDescent="0.2">
      <c r="A88" s="13"/>
      <c r="B88" s="14" t="s">
        <v>107</v>
      </c>
      <c r="C88" s="13" t="s">
        <v>106</v>
      </c>
      <c r="D88" s="92"/>
      <c r="E88" s="92"/>
    </row>
    <row r="89" spans="1:5" s="2" customFormat="1" ht="14.25" x14ac:dyDescent="0.2">
      <c r="A89" s="13"/>
      <c r="B89" s="14" t="s">
        <v>108</v>
      </c>
      <c r="C89" s="13" t="s">
        <v>34</v>
      </c>
      <c r="D89" s="92"/>
      <c r="E89" s="92"/>
    </row>
    <row r="90" spans="1:5" s="2" customFormat="1" ht="14.25" x14ac:dyDescent="0.2">
      <c r="A90" s="13"/>
      <c r="B90" s="14" t="s">
        <v>109</v>
      </c>
      <c r="C90" s="13" t="s">
        <v>106</v>
      </c>
      <c r="D90" s="92"/>
      <c r="E90" s="92"/>
    </row>
    <row r="91" spans="1:5" s="2" customFormat="1" ht="8.1" customHeight="1" x14ac:dyDescent="0.2">
      <c r="A91" s="19"/>
      <c r="B91" s="18"/>
      <c r="C91" s="19"/>
      <c r="D91" s="18"/>
      <c r="E91" s="18"/>
    </row>
    <row r="92" spans="1:5" s="2" customFormat="1" x14ac:dyDescent="0.2">
      <c r="A92" s="21" t="s">
        <v>718</v>
      </c>
      <c r="B92" s="7" t="s">
        <v>682</v>
      </c>
      <c r="C92" s="7"/>
      <c r="D92" s="7"/>
      <c r="E92" s="7"/>
    </row>
    <row r="93" spans="1:5" s="2" customFormat="1" ht="28.5" x14ac:dyDescent="0.2">
      <c r="A93" s="13"/>
      <c r="B93" s="55" t="s">
        <v>728</v>
      </c>
      <c r="C93" s="13" t="s">
        <v>0</v>
      </c>
      <c r="D93" s="92"/>
      <c r="E93" s="92"/>
    </row>
    <row r="94" spans="1:5" s="2" customFormat="1" ht="28.5" x14ac:dyDescent="0.2">
      <c r="A94" s="69"/>
      <c r="B94" s="70" t="s">
        <v>729</v>
      </c>
      <c r="C94" s="69" t="s">
        <v>0</v>
      </c>
      <c r="D94" s="92"/>
      <c r="E94" s="92"/>
    </row>
    <row r="95" spans="1:5" s="2" customFormat="1" ht="28.5" x14ac:dyDescent="0.2">
      <c r="A95" s="69"/>
      <c r="B95" s="70" t="s">
        <v>730</v>
      </c>
      <c r="C95" s="69" t="s">
        <v>0</v>
      </c>
      <c r="D95" s="92"/>
      <c r="E95" s="92"/>
    </row>
    <row r="96" spans="1:5" s="2" customFormat="1" ht="8.1" customHeight="1" x14ac:dyDescent="0.2">
      <c r="A96" s="21"/>
      <c r="B96" s="7"/>
      <c r="C96" s="7"/>
      <c r="D96" s="7"/>
      <c r="E96" s="7"/>
    </row>
    <row r="97" spans="1:5" s="2" customFormat="1" x14ac:dyDescent="0.2">
      <c r="A97" s="21" t="s">
        <v>596</v>
      </c>
      <c r="B97" s="7" t="s">
        <v>559</v>
      </c>
      <c r="C97" s="7"/>
      <c r="D97" s="7"/>
      <c r="E97" s="7"/>
    </row>
    <row r="98" spans="1:5" s="2" customFormat="1" ht="8.1" customHeight="1" x14ac:dyDescent="0.2">
      <c r="A98" s="21"/>
      <c r="B98" s="7"/>
      <c r="C98" s="7"/>
      <c r="D98" s="7"/>
      <c r="E98" s="7"/>
    </row>
    <row r="99" spans="1:5" s="2" customFormat="1" x14ac:dyDescent="0.2">
      <c r="A99" s="21" t="s">
        <v>719</v>
      </c>
      <c r="B99" s="7" t="s">
        <v>560</v>
      </c>
      <c r="C99" s="7"/>
      <c r="D99" s="7"/>
      <c r="E99" s="7"/>
    </row>
    <row r="100" spans="1:5" s="2" customFormat="1" ht="14.25" x14ac:dyDescent="0.2">
      <c r="A100" s="13"/>
      <c r="B100" s="14" t="s">
        <v>114</v>
      </c>
      <c r="C100" s="13" t="s">
        <v>115</v>
      </c>
      <c r="D100" s="92"/>
      <c r="E100" s="92"/>
    </row>
    <row r="101" spans="1:5" s="2" customFormat="1" ht="14.25" x14ac:dyDescent="0.2">
      <c r="A101" s="13"/>
      <c r="B101" s="14" t="s">
        <v>116</v>
      </c>
      <c r="C101" s="13" t="s">
        <v>115</v>
      </c>
      <c r="D101" s="92"/>
      <c r="E101" s="92"/>
    </row>
    <row r="102" spans="1:5" s="2" customFormat="1" ht="14.25" x14ac:dyDescent="0.2">
      <c r="A102" s="13"/>
      <c r="B102" s="14" t="s">
        <v>117</v>
      </c>
      <c r="C102" s="13" t="s">
        <v>115</v>
      </c>
      <c r="D102" s="92"/>
      <c r="E102" s="92"/>
    </row>
    <row r="103" spans="1:5" s="2" customFormat="1" ht="8.1" customHeight="1" x14ac:dyDescent="0.2">
      <c r="A103" s="21"/>
      <c r="B103" s="7"/>
      <c r="C103" s="7"/>
      <c r="D103" s="7"/>
      <c r="E103" s="7"/>
    </row>
    <row r="104" spans="1:5" s="2" customFormat="1" x14ac:dyDescent="0.2">
      <c r="A104" s="21" t="s">
        <v>720</v>
      </c>
      <c r="B104" s="7" t="s">
        <v>561</v>
      </c>
      <c r="C104" s="7"/>
      <c r="D104" s="7"/>
      <c r="E104" s="7"/>
    </row>
    <row r="105" spans="1:5" s="2" customFormat="1" ht="14.25" x14ac:dyDescent="0.2">
      <c r="A105" s="13"/>
      <c r="B105" s="14" t="s">
        <v>114</v>
      </c>
      <c r="C105" s="13" t="s">
        <v>115</v>
      </c>
      <c r="D105" s="92"/>
      <c r="E105" s="92"/>
    </row>
    <row r="106" spans="1:5" s="2" customFormat="1" ht="14.25" x14ac:dyDescent="0.2">
      <c r="A106" s="13"/>
      <c r="B106" s="14" t="s">
        <v>116</v>
      </c>
      <c r="C106" s="13" t="s">
        <v>115</v>
      </c>
      <c r="D106" s="92"/>
      <c r="E106" s="92"/>
    </row>
    <row r="107" spans="1:5" s="2" customFormat="1" ht="14.25" x14ac:dyDescent="0.2">
      <c r="A107" s="13"/>
      <c r="B107" s="14" t="s">
        <v>117</v>
      </c>
      <c r="C107" s="13" t="s">
        <v>115</v>
      </c>
      <c r="D107" s="92"/>
      <c r="E107" s="92"/>
    </row>
    <row r="108" spans="1:5" s="2" customFormat="1" ht="8.1" customHeight="1" x14ac:dyDescent="0.2">
      <c r="A108" s="21"/>
      <c r="B108" s="7"/>
      <c r="C108" s="7"/>
      <c r="D108" s="7"/>
      <c r="E108" s="7"/>
    </row>
    <row r="109" spans="1:5" s="2" customFormat="1" x14ac:dyDescent="0.2">
      <c r="A109" s="21" t="s">
        <v>597</v>
      </c>
      <c r="B109" s="7" t="s">
        <v>721</v>
      </c>
      <c r="C109" s="7"/>
      <c r="D109" s="7"/>
      <c r="E109" s="7"/>
    </row>
    <row r="110" spans="1:5" s="2" customFormat="1" ht="8.1" customHeight="1" x14ac:dyDescent="0.2">
      <c r="A110" s="21"/>
      <c r="B110" s="7"/>
      <c r="C110" s="7"/>
      <c r="D110" s="7"/>
      <c r="E110" s="7"/>
    </row>
    <row r="111" spans="1:5" s="2" customFormat="1" x14ac:dyDescent="0.2">
      <c r="A111" s="50" t="s">
        <v>722</v>
      </c>
      <c r="B111" s="6" t="s">
        <v>567</v>
      </c>
      <c r="C111" s="6"/>
      <c r="D111" s="6"/>
      <c r="E111" s="6"/>
    </row>
    <row r="112" spans="1:5" s="2" customFormat="1" ht="14.25" x14ac:dyDescent="0.2">
      <c r="A112" s="13"/>
      <c r="B112" s="14" t="s">
        <v>144</v>
      </c>
      <c r="C112" s="13"/>
      <c r="D112" s="92"/>
      <c r="E112" s="92"/>
    </row>
    <row r="113" spans="1:5" s="2" customFormat="1" ht="14.25" x14ac:dyDescent="0.2">
      <c r="A113" s="13"/>
      <c r="B113" s="14" t="s">
        <v>145</v>
      </c>
      <c r="C113" s="13" t="s">
        <v>71</v>
      </c>
      <c r="D113" s="92"/>
      <c r="E113" s="92"/>
    </row>
    <row r="114" spans="1:5" s="2" customFormat="1" ht="14.25" x14ac:dyDescent="0.2">
      <c r="A114" s="13"/>
      <c r="B114" s="14" t="s">
        <v>146</v>
      </c>
      <c r="C114" s="13" t="s">
        <v>71</v>
      </c>
      <c r="D114" s="92"/>
      <c r="E114" s="92"/>
    </row>
    <row r="115" spans="1:5" s="2" customFormat="1" ht="14.25" x14ac:dyDescent="0.2">
      <c r="A115" s="13"/>
      <c r="B115" s="14" t="s">
        <v>147</v>
      </c>
      <c r="C115" s="13"/>
      <c r="D115" s="92"/>
      <c r="E115" s="92"/>
    </row>
    <row r="116" spans="1:5" s="2" customFormat="1" ht="14.25" x14ac:dyDescent="0.2">
      <c r="A116" s="13"/>
      <c r="B116" s="14" t="s">
        <v>148</v>
      </c>
      <c r="C116" s="13" t="s">
        <v>71</v>
      </c>
      <c r="D116" s="92"/>
      <c r="E116" s="92"/>
    </row>
    <row r="117" spans="1:5" s="2" customFormat="1" ht="14.25" x14ac:dyDescent="0.2">
      <c r="A117" s="13"/>
      <c r="B117" s="14" t="s">
        <v>149</v>
      </c>
      <c r="C117" s="13" t="s">
        <v>71</v>
      </c>
      <c r="D117" s="92"/>
      <c r="E117" s="92"/>
    </row>
    <row r="118" spans="1:5" s="2" customFormat="1" ht="14.25" x14ac:dyDescent="0.2">
      <c r="A118" s="13"/>
      <c r="B118" s="14" t="s">
        <v>150</v>
      </c>
      <c r="C118" s="13" t="s">
        <v>71</v>
      </c>
      <c r="D118" s="92"/>
      <c r="E118" s="92"/>
    </row>
    <row r="119" spans="1:5" s="2" customFormat="1" ht="14.25" x14ac:dyDescent="0.2">
      <c r="A119" s="13"/>
      <c r="B119" s="14" t="s">
        <v>151</v>
      </c>
      <c r="C119" s="13" t="s">
        <v>71</v>
      </c>
      <c r="D119" s="92"/>
      <c r="E119" s="92"/>
    </row>
    <row r="120" spans="1:5" s="2" customFormat="1" ht="14.25" x14ac:dyDescent="0.2">
      <c r="A120" s="13"/>
      <c r="B120" s="14" t="s">
        <v>152</v>
      </c>
      <c r="C120" s="13" t="s">
        <v>71</v>
      </c>
      <c r="D120" s="92"/>
      <c r="E120" s="92"/>
    </row>
    <row r="121" spans="1:5" s="2" customFormat="1" ht="14.25" x14ac:dyDescent="0.2">
      <c r="A121" s="13"/>
      <c r="B121" s="14" t="s">
        <v>153</v>
      </c>
      <c r="C121" s="13" t="s">
        <v>71</v>
      </c>
      <c r="D121" s="92"/>
      <c r="E121" s="92"/>
    </row>
    <row r="122" spans="1:5" s="2" customFormat="1" ht="14.25" x14ac:dyDescent="0.2">
      <c r="A122" s="13"/>
      <c r="B122" s="14" t="s">
        <v>154</v>
      </c>
      <c r="C122" s="13" t="s">
        <v>71</v>
      </c>
      <c r="D122" s="92"/>
      <c r="E122" s="92"/>
    </row>
    <row r="123" spans="1:5" s="2" customFormat="1" ht="14.25" x14ac:dyDescent="0.2">
      <c r="A123" s="13"/>
      <c r="B123" s="14" t="s">
        <v>155</v>
      </c>
      <c r="C123" s="13" t="s">
        <v>71</v>
      </c>
      <c r="D123" s="92"/>
      <c r="E123" s="92"/>
    </row>
    <row r="124" spans="1:5" s="2" customFormat="1" ht="14.25" x14ac:dyDescent="0.2">
      <c r="A124" s="13"/>
      <c r="B124" s="14" t="s">
        <v>518</v>
      </c>
      <c r="C124" s="13" t="s">
        <v>71</v>
      </c>
      <c r="D124" s="92"/>
      <c r="E124" s="92"/>
    </row>
    <row r="125" spans="1:5" s="2" customFormat="1" ht="14.25" x14ac:dyDescent="0.2">
      <c r="A125" s="13"/>
      <c r="B125" s="14" t="s">
        <v>156</v>
      </c>
      <c r="C125" s="13" t="s">
        <v>71</v>
      </c>
      <c r="D125" s="92"/>
      <c r="E125" s="92"/>
    </row>
    <row r="126" spans="1:5" s="2" customFormat="1" ht="8.1" customHeight="1" x14ac:dyDescent="0.2">
      <c r="A126" s="21"/>
      <c r="B126" s="7"/>
      <c r="C126" s="7"/>
      <c r="D126" s="7"/>
      <c r="E126" s="7"/>
    </row>
    <row r="127" spans="1:5" s="2" customFormat="1" x14ac:dyDescent="0.2">
      <c r="A127" s="50" t="s">
        <v>723</v>
      </c>
      <c r="B127" s="6" t="s">
        <v>663</v>
      </c>
      <c r="C127" s="6"/>
      <c r="D127" s="6"/>
      <c r="E127" s="6"/>
    </row>
    <row r="128" spans="1:5" s="2" customFormat="1" ht="14.25" x14ac:dyDescent="0.2">
      <c r="A128" s="13"/>
      <c r="B128" s="14" t="s">
        <v>157</v>
      </c>
      <c r="C128" s="13" t="s">
        <v>71</v>
      </c>
      <c r="D128" s="92"/>
      <c r="E128" s="92"/>
    </row>
    <row r="129" spans="1:5" s="2" customFormat="1" ht="14.25" x14ac:dyDescent="0.2">
      <c r="A129" s="13"/>
      <c r="B129" s="14" t="s">
        <v>158</v>
      </c>
      <c r="C129" s="13" t="s">
        <v>71</v>
      </c>
      <c r="D129" s="92"/>
      <c r="E129" s="92"/>
    </row>
    <row r="130" spans="1:5" s="2" customFormat="1" ht="14.25" x14ac:dyDescent="0.2">
      <c r="A130" s="13"/>
      <c r="B130" s="14" t="s">
        <v>159</v>
      </c>
      <c r="C130" s="13" t="s">
        <v>71</v>
      </c>
      <c r="D130" s="92"/>
      <c r="E130" s="92"/>
    </row>
    <row r="131" spans="1:5" s="2" customFormat="1" ht="14.25" x14ac:dyDescent="0.2">
      <c r="A131" s="13"/>
      <c r="B131" s="14" t="s">
        <v>160</v>
      </c>
      <c r="C131" s="13" t="s">
        <v>71</v>
      </c>
      <c r="D131" s="92"/>
      <c r="E131" s="92"/>
    </row>
    <row r="132" spans="1:5" s="2" customFormat="1" ht="14.25" x14ac:dyDescent="0.2">
      <c r="A132" s="13"/>
      <c r="B132" s="14" t="s">
        <v>161</v>
      </c>
      <c r="C132" s="13" t="s">
        <v>71</v>
      </c>
      <c r="D132" s="92"/>
      <c r="E132" s="92"/>
    </row>
    <row r="133" spans="1:5" s="2" customFormat="1" ht="14.25" x14ac:dyDescent="0.2">
      <c r="A133" s="13"/>
      <c r="B133" s="14" t="s">
        <v>162</v>
      </c>
      <c r="C133" s="13" t="s">
        <v>71</v>
      </c>
      <c r="D133" s="92"/>
      <c r="E133" s="92"/>
    </row>
    <row r="134" spans="1:5" s="2" customFormat="1" ht="14.25" x14ac:dyDescent="0.2">
      <c r="A134" s="13"/>
      <c r="B134" s="14" t="s">
        <v>163</v>
      </c>
      <c r="C134" s="13" t="s">
        <v>71</v>
      </c>
      <c r="D134" s="92"/>
      <c r="E134" s="92"/>
    </row>
    <row r="135" spans="1:5" s="2" customFormat="1" ht="8.1" customHeight="1" x14ac:dyDescent="0.2">
      <c r="A135" s="21"/>
      <c r="B135" s="7"/>
      <c r="C135" s="7"/>
      <c r="D135" s="7"/>
      <c r="E135" s="7"/>
    </row>
    <row r="136" spans="1:5" s="2" customFormat="1" x14ac:dyDescent="0.2">
      <c r="A136" s="21" t="s">
        <v>724</v>
      </c>
      <c r="B136" s="7" t="s">
        <v>562</v>
      </c>
      <c r="C136" s="7"/>
      <c r="D136" s="7"/>
      <c r="E136" s="7"/>
    </row>
    <row r="137" spans="1:5" s="2" customFormat="1" ht="14.25" x14ac:dyDescent="0.2">
      <c r="A137" s="13"/>
      <c r="B137" s="14" t="s">
        <v>118</v>
      </c>
      <c r="C137" s="13" t="s">
        <v>71</v>
      </c>
      <c r="D137" s="92"/>
      <c r="E137" s="92"/>
    </row>
    <row r="138" spans="1:5" s="2" customFormat="1" ht="8.1" customHeight="1" x14ac:dyDescent="0.2">
      <c r="A138" s="21"/>
      <c r="B138" s="7"/>
      <c r="C138" s="7"/>
      <c r="D138" s="7"/>
      <c r="E138" s="7"/>
    </row>
    <row r="139" spans="1:5" s="2" customFormat="1" x14ac:dyDescent="0.2">
      <c r="A139" s="21" t="s">
        <v>598</v>
      </c>
      <c r="B139" s="7" t="s">
        <v>8</v>
      </c>
      <c r="C139" s="7"/>
      <c r="D139" s="7"/>
      <c r="E139" s="7"/>
    </row>
    <row r="140" spans="1:5" s="2" customFormat="1" ht="14.25" x14ac:dyDescent="0.2">
      <c r="A140" s="13"/>
      <c r="B140" s="14" t="s">
        <v>8</v>
      </c>
      <c r="C140" s="13"/>
      <c r="D140" s="92"/>
      <c r="E140" s="92"/>
    </row>
    <row r="141" spans="1:5" s="2" customFormat="1" ht="8.1" customHeight="1" x14ac:dyDescent="0.2">
      <c r="A141" s="21"/>
      <c r="B141" s="7"/>
      <c r="C141" s="7"/>
      <c r="D141" s="7"/>
      <c r="E141" s="7"/>
    </row>
    <row r="142" spans="1:5" s="2" customFormat="1" x14ac:dyDescent="0.2">
      <c r="A142" s="21" t="s">
        <v>599</v>
      </c>
      <c r="B142" s="7" t="s">
        <v>563</v>
      </c>
      <c r="C142" s="7"/>
      <c r="D142" s="7"/>
      <c r="E142" s="7"/>
    </row>
    <row r="143" spans="1:5" s="2" customFormat="1" ht="28.5" customHeight="1" x14ac:dyDescent="0.2">
      <c r="A143" s="59"/>
      <c r="B143" s="122" t="s">
        <v>391</v>
      </c>
      <c r="C143" s="122"/>
      <c r="D143" s="122"/>
      <c r="E143" s="122"/>
    </row>
    <row r="144" spans="1:5" s="2" customFormat="1" ht="14.25" x14ac:dyDescent="0.2">
      <c r="A144" s="13"/>
      <c r="B144" s="14" t="s">
        <v>126</v>
      </c>
      <c r="C144" s="13" t="s">
        <v>127</v>
      </c>
      <c r="D144" s="92"/>
      <c r="E144" s="92"/>
    </row>
    <row r="145" spans="1:5" s="2" customFormat="1" ht="14.25" x14ac:dyDescent="0.2">
      <c r="A145" s="13"/>
      <c r="B145" s="14" t="s">
        <v>128</v>
      </c>
      <c r="C145" s="13" t="s">
        <v>13</v>
      </c>
      <c r="D145" s="92"/>
      <c r="E145" s="92"/>
    </row>
    <row r="146" spans="1:5" s="2" customFormat="1" ht="14.25" x14ac:dyDescent="0.2">
      <c r="A146" s="13"/>
      <c r="B146" s="14" t="s">
        <v>348</v>
      </c>
      <c r="C146" s="13" t="s">
        <v>19</v>
      </c>
      <c r="D146" s="92"/>
      <c r="E146" s="92"/>
    </row>
    <row r="147" spans="1:5" s="2" customFormat="1" ht="14.25" x14ac:dyDescent="0.2">
      <c r="A147" s="13"/>
      <c r="B147" s="14" t="s">
        <v>129</v>
      </c>
      <c r="C147" s="13" t="s">
        <v>13</v>
      </c>
      <c r="D147" s="92"/>
      <c r="E147" s="92"/>
    </row>
    <row r="148" spans="1:5" s="2" customFormat="1" ht="14.25" x14ac:dyDescent="0.2">
      <c r="A148" s="13"/>
      <c r="B148" s="14" t="s">
        <v>130</v>
      </c>
      <c r="C148" s="13"/>
      <c r="D148" s="92" t="e">
        <f>(D144)/(D145*D146*(D147^2))</f>
        <v>#DIV/0!</v>
      </c>
      <c r="E148" s="92" t="e">
        <f>(E144)/(E145*E146*(E147^2))</f>
        <v>#DIV/0!</v>
      </c>
    </row>
    <row r="149" spans="1:5" s="2" customFormat="1" ht="8.1" customHeight="1" x14ac:dyDescent="0.2">
      <c r="A149" s="21"/>
      <c r="B149" s="7"/>
      <c r="C149" s="7"/>
      <c r="D149" s="7"/>
      <c r="E149" s="7"/>
    </row>
    <row r="150" spans="1:5" s="2" customFormat="1" x14ac:dyDescent="0.2">
      <c r="A150" s="21" t="s">
        <v>600</v>
      </c>
      <c r="B150" s="7" t="s">
        <v>565</v>
      </c>
      <c r="C150" s="7"/>
      <c r="D150" s="7"/>
      <c r="E150" s="7"/>
    </row>
    <row r="151" spans="1:5" s="2" customFormat="1" ht="14.25" x14ac:dyDescent="0.2">
      <c r="A151" s="13"/>
      <c r="B151" s="14" t="s">
        <v>131</v>
      </c>
      <c r="C151" s="13" t="s">
        <v>19</v>
      </c>
      <c r="D151" s="92"/>
      <c r="E151" s="92"/>
    </row>
    <row r="152" spans="1:5" s="2" customFormat="1" ht="14.25" x14ac:dyDescent="0.2">
      <c r="A152" s="13"/>
      <c r="B152" s="14" t="s">
        <v>132</v>
      </c>
      <c r="C152" s="13" t="s">
        <v>19</v>
      </c>
      <c r="D152" s="92"/>
      <c r="E152" s="92"/>
    </row>
    <row r="153" spans="1:5" s="2" customFormat="1" ht="28.5" x14ac:dyDescent="0.2">
      <c r="A153" s="13"/>
      <c r="B153" s="14" t="s">
        <v>133</v>
      </c>
      <c r="C153" s="13" t="s">
        <v>19</v>
      </c>
      <c r="D153" s="92"/>
      <c r="E153" s="92"/>
    </row>
    <row r="154" spans="1:5" s="2" customFormat="1" ht="8.1" customHeight="1" x14ac:dyDescent="0.2">
      <c r="A154" s="21"/>
      <c r="B154" s="7"/>
      <c r="C154" s="7"/>
      <c r="D154" s="7"/>
      <c r="E154" s="7"/>
    </row>
    <row r="155" spans="1:5" s="2" customFormat="1" x14ac:dyDescent="0.2">
      <c r="A155" s="21" t="s">
        <v>601</v>
      </c>
      <c r="B155" s="7" t="s">
        <v>564</v>
      </c>
      <c r="C155" s="7"/>
      <c r="D155" s="7"/>
      <c r="E155" s="7"/>
    </row>
    <row r="156" spans="1:5" s="2" customFormat="1" ht="14.25" x14ac:dyDescent="0.2">
      <c r="A156" s="130"/>
      <c r="B156" s="142" t="s">
        <v>134</v>
      </c>
      <c r="C156" s="13" t="s">
        <v>62</v>
      </c>
      <c r="D156" s="94"/>
      <c r="E156" s="94"/>
    </row>
    <row r="157" spans="1:5" s="2" customFormat="1" ht="14.25" x14ac:dyDescent="0.2">
      <c r="A157" s="131"/>
      <c r="B157" s="143"/>
      <c r="C157" s="13" t="s">
        <v>135</v>
      </c>
      <c r="D157" s="94"/>
      <c r="E157" s="94"/>
    </row>
    <row r="158" spans="1:5" s="2" customFormat="1" ht="14.25" x14ac:dyDescent="0.2">
      <c r="A158" s="13"/>
      <c r="B158" s="14" t="s">
        <v>247</v>
      </c>
      <c r="C158" s="13" t="s">
        <v>0</v>
      </c>
      <c r="D158" s="92"/>
      <c r="E158" s="92"/>
    </row>
    <row r="159" spans="1:5" s="2" customFormat="1" ht="8.1" customHeight="1" x14ac:dyDescent="0.2">
      <c r="A159" s="21"/>
      <c r="B159" s="7"/>
      <c r="C159" s="7"/>
      <c r="D159" s="7"/>
      <c r="E159" s="7"/>
    </row>
    <row r="160" spans="1:5" s="2" customFormat="1" x14ac:dyDescent="0.2">
      <c r="A160" s="21" t="s">
        <v>602</v>
      </c>
      <c r="B160" s="7" t="s">
        <v>539</v>
      </c>
      <c r="C160" s="7"/>
      <c r="D160" s="7"/>
      <c r="E160" s="7"/>
    </row>
    <row r="161" spans="1:5" s="2" customFormat="1" ht="14.25" x14ac:dyDescent="0.2">
      <c r="A161" s="13"/>
      <c r="B161" s="14" t="s">
        <v>136</v>
      </c>
      <c r="C161" s="13" t="s">
        <v>43</v>
      </c>
      <c r="D161" s="92"/>
      <c r="E161" s="92"/>
    </row>
    <row r="162" spans="1:5" s="2" customFormat="1" ht="8.1" customHeight="1" x14ac:dyDescent="0.2">
      <c r="A162" s="21"/>
      <c r="B162" s="7"/>
      <c r="C162" s="7"/>
      <c r="D162" s="7"/>
      <c r="E162" s="7"/>
    </row>
    <row r="163" spans="1:5" s="2" customFormat="1" x14ac:dyDescent="0.2">
      <c r="A163" s="21" t="s">
        <v>603</v>
      </c>
      <c r="B163" s="7" t="s">
        <v>747</v>
      </c>
      <c r="C163" s="7"/>
      <c r="D163" s="7"/>
      <c r="E163" s="7"/>
    </row>
    <row r="164" spans="1:5" s="2" customFormat="1" ht="14.25" x14ac:dyDescent="0.2">
      <c r="A164" s="13"/>
      <c r="B164" s="14" t="s">
        <v>748</v>
      </c>
      <c r="C164" s="13" t="s">
        <v>0</v>
      </c>
      <c r="D164" s="76" t="s">
        <v>746</v>
      </c>
      <c r="E164" s="76" t="s">
        <v>746</v>
      </c>
    </row>
    <row r="165" spans="1:5" s="2" customFormat="1" ht="14.25" x14ac:dyDescent="0.2">
      <c r="A165" s="13"/>
      <c r="B165" s="14" t="s">
        <v>749</v>
      </c>
      <c r="C165" s="13" t="s">
        <v>0</v>
      </c>
      <c r="D165" s="76" t="s">
        <v>746</v>
      </c>
      <c r="E165" s="76" t="s">
        <v>746</v>
      </c>
    </row>
    <row r="166" spans="1:5" s="2" customFormat="1" ht="14.25" x14ac:dyDescent="0.2">
      <c r="A166" s="13"/>
      <c r="B166" s="14" t="s">
        <v>750</v>
      </c>
      <c r="C166" s="13" t="s">
        <v>0</v>
      </c>
      <c r="D166" s="76" t="s">
        <v>746</v>
      </c>
      <c r="E166" s="76" t="s">
        <v>746</v>
      </c>
    </row>
    <row r="167" spans="1:5" s="2" customFormat="1" ht="14.25" x14ac:dyDescent="0.2">
      <c r="A167" s="76"/>
      <c r="B167" s="75" t="s">
        <v>751</v>
      </c>
      <c r="C167" s="76" t="s">
        <v>0</v>
      </c>
      <c r="D167" s="76" t="s">
        <v>754</v>
      </c>
      <c r="E167" s="76" t="s">
        <v>754</v>
      </c>
    </row>
    <row r="168" spans="1:5" s="2" customFormat="1" ht="14.25" x14ac:dyDescent="0.2">
      <c r="A168" s="76"/>
      <c r="B168" s="75" t="s">
        <v>752</v>
      </c>
      <c r="C168" s="76" t="s">
        <v>0</v>
      </c>
      <c r="D168" s="76" t="s">
        <v>754</v>
      </c>
      <c r="E168" s="76" t="s">
        <v>754</v>
      </c>
    </row>
    <row r="169" spans="1:5" s="2" customFormat="1" ht="14.25" x14ac:dyDescent="0.2">
      <c r="A169" s="76"/>
      <c r="B169" s="75" t="s">
        <v>753</v>
      </c>
      <c r="C169" s="76" t="s">
        <v>0</v>
      </c>
      <c r="D169" s="76" t="s">
        <v>754</v>
      </c>
      <c r="E169" s="76" t="s">
        <v>754</v>
      </c>
    </row>
    <row r="170" spans="1:5" s="2" customFormat="1" ht="8.1" customHeight="1" x14ac:dyDescent="0.2">
      <c r="A170" s="21"/>
      <c r="B170" s="7"/>
      <c r="C170" s="7"/>
      <c r="D170" s="7"/>
      <c r="E170" s="7"/>
    </row>
    <row r="171" spans="1:5" s="2" customFormat="1" ht="8.1" customHeight="1" x14ac:dyDescent="0.2">
      <c r="A171" s="21"/>
      <c r="B171" s="7"/>
      <c r="C171" s="7"/>
      <c r="D171" s="7"/>
      <c r="E171" s="7"/>
    </row>
    <row r="172" spans="1:5" s="2" customFormat="1" x14ac:dyDescent="0.2">
      <c r="A172" s="21" t="s">
        <v>604</v>
      </c>
      <c r="B172" s="7" t="s">
        <v>725</v>
      </c>
      <c r="C172" s="7"/>
      <c r="D172" s="7"/>
      <c r="E172" s="7"/>
    </row>
    <row r="173" spans="1:5" s="2" customFormat="1" x14ac:dyDescent="0.2">
      <c r="A173" s="21" t="s">
        <v>731</v>
      </c>
      <c r="B173" s="7" t="s">
        <v>662</v>
      </c>
      <c r="C173" s="7"/>
      <c r="D173" s="7"/>
      <c r="E173" s="7"/>
    </row>
    <row r="174" spans="1:5" s="2" customFormat="1" ht="42.75" customHeight="1" x14ac:dyDescent="0.2">
      <c r="A174" s="5"/>
      <c r="B174" s="112" t="s">
        <v>119</v>
      </c>
      <c r="C174" s="113"/>
      <c r="D174" s="113"/>
      <c r="E174" s="114"/>
    </row>
    <row r="175" spans="1:5" s="2" customFormat="1" ht="14.25" x14ac:dyDescent="0.2">
      <c r="A175" s="13"/>
      <c r="B175" s="14" t="s">
        <v>120</v>
      </c>
      <c r="C175" s="13" t="s">
        <v>24</v>
      </c>
      <c r="D175" s="92"/>
      <c r="E175" s="92"/>
    </row>
    <row r="176" spans="1:5" s="2" customFormat="1" ht="14.25" x14ac:dyDescent="0.2">
      <c r="A176" s="13"/>
      <c r="B176" s="14" t="s">
        <v>121</v>
      </c>
      <c r="C176" s="13" t="s">
        <v>24</v>
      </c>
      <c r="D176" s="92"/>
      <c r="E176" s="92"/>
    </row>
    <row r="177" spans="1:5" s="2" customFormat="1" ht="14.25" x14ac:dyDescent="0.2">
      <c r="A177" s="13"/>
      <c r="B177" s="14" t="s">
        <v>122</v>
      </c>
      <c r="C177" s="13" t="s">
        <v>24</v>
      </c>
      <c r="D177" s="92"/>
      <c r="E177" s="92"/>
    </row>
    <row r="178" spans="1:5" s="2" customFormat="1" ht="14.25" x14ac:dyDescent="0.2">
      <c r="A178" s="13"/>
      <c r="B178" s="14" t="s">
        <v>123</v>
      </c>
      <c r="C178" s="13" t="s">
        <v>24</v>
      </c>
      <c r="D178" s="92"/>
      <c r="E178" s="92"/>
    </row>
    <row r="179" spans="1:5" s="2" customFormat="1" ht="14.25" x14ac:dyDescent="0.2">
      <c r="A179" s="13"/>
      <c r="B179" s="14" t="s">
        <v>124</v>
      </c>
      <c r="C179" s="13" t="s">
        <v>24</v>
      </c>
      <c r="D179" s="92"/>
      <c r="E179" s="92"/>
    </row>
    <row r="180" spans="1:5" s="2" customFormat="1" ht="14.25" x14ac:dyDescent="0.2">
      <c r="A180" s="13"/>
      <c r="B180" s="14" t="s">
        <v>125</v>
      </c>
      <c r="C180" s="13" t="s">
        <v>24</v>
      </c>
      <c r="D180" s="92"/>
      <c r="E180" s="92"/>
    </row>
    <row r="181" spans="1:5" s="2" customFormat="1" ht="8.1" customHeight="1" x14ac:dyDescent="0.2">
      <c r="A181" s="21"/>
      <c r="B181" s="7"/>
      <c r="C181" s="7"/>
      <c r="D181" s="7"/>
      <c r="E181" s="7"/>
    </row>
    <row r="182" spans="1:5" s="2" customFormat="1" x14ac:dyDescent="0.2">
      <c r="A182" s="50" t="s">
        <v>732</v>
      </c>
      <c r="B182" s="6" t="s">
        <v>665</v>
      </c>
      <c r="C182" s="6"/>
      <c r="D182" s="6"/>
      <c r="E182" s="6"/>
    </row>
    <row r="183" spans="1:5" s="2" customFormat="1" ht="28.5" x14ac:dyDescent="0.2">
      <c r="A183" s="13"/>
      <c r="B183" s="14" t="s">
        <v>164</v>
      </c>
      <c r="C183" s="13"/>
      <c r="D183" s="110"/>
      <c r="E183" s="110"/>
    </row>
    <row r="184" spans="1:5" s="2" customFormat="1" ht="14.25" x14ac:dyDescent="0.2">
      <c r="A184" s="13"/>
      <c r="B184" s="14" t="s">
        <v>165</v>
      </c>
      <c r="C184" s="13" t="s">
        <v>24</v>
      </c>
      <c r="D184" s="92"/>
      <c r="E184" s="92"/>
    </row>
    <row r="185" spans="1:5" s="2" customFormat="1" ht="14.25" x14ac:dyDescent="0.2">
      <c r="A185" s="13"/>
      <c r="B185" s="14" t="s">
        <v>166</v>
      </c>
      <c r="C185" s="13" t="s">
        <v>24</v>
      </c>
      <c r="D185" s="92"/>
      <c r="E185" s="92"/>
    </row>
    <row r="186" spans="1:5" s="2" customFormat="1" ht="14.25" x14ac:dyDescent="0.2">
      <c r="A186" s="13"/>
      <c r="B186" s="14" t="s">
        <v>167</v>
      </c>
      <c r="C186" s="13" t="s">
        <v>24</v>
      </c>
      <c r="D186" s="92"/>
      <c r="E186" s="92"/>
    </row>
    <row r="187" spans="1:5" s="2" customFormat="1" ht="14.25" x14ac:dyDescent="0.2">
      <c r="A187" s="13"/>
      <c r="B187" s="14" t="s">
        <v>168</v>
      </c>
      <c r="C187" s="13" t="s">
        <v>24</v>
      </c>
      <c r="D187" s="92"/>
      <c r="E187" s="92"/>
    </row>
    <row r="188" spans="1:5" s="2" customFormat="1" ht="14.25" x14ac:dyDescent="0.2">
      <c r="A188" s="13"/>
      <c r="B188" s="14" t="s">
        <v>169</v>
      </c>
      <c r="C188" s="13" t="s">
        <v>24</v>
      </c>
      <c r="D188" s="92"/>
      <c r="E188" s="92"/>
    </row>
    <row r="189" spans="1:5" s="2" customFormat="1" ht="14.25" x14ac:dyDescent="0.2">
      <c r="A189" s="13"/>
      <c r="B189" s="14" t="s">
        <v>170</v>
      </c>
      <c r="C189" s="13" t="s">
        <v>24</v>
      </c>
      <c r="D189" s="92"/>
      <c r="E189" s="92"/>
    </row>
    <row r="190" spans="1:5" s="2" customFormat="1" ht="14.25" x14ac:dyDescent="0.2">
      <c r="A190" s="13"/>
      <c r="B190" s="14" t="s">
        <v>171</v>
      </c>
      <c r="C190" s="13" t="s">
        <v>24</v>
      </c>
      <c r="D190" s="92"/>
      <c r="E190" s="92"/>
    </row>
    <row r="191" spans="1:5" s="2" customFormat="1" ht="14.25" x14ac:dyDescent="0.2">
      <c r="A191" s="13"/>
      <c r="B191" s="14" t="s">
        <v>172</v>
      </c>
      <c r="C191" s="13" t="s">
        <v>24</v>
      </c>
      <c r="D191" s="92"/>
      <c r="E191" s="92"/>
    </row>
    <row r="192" spans="1:5" s="2" customFormat="1" ht="14.25" x14ac:dyDescent="0.2">
      <c r="A192" s="13"/>
      <c r="B192" s="14" t="s">
        <v>173</v>
      </c>
      <c r="C192" s="13" t="s">
        <v>24</v>
      </c>
      <c r="D192" s="92"/>
      <c r="E192" s="92"/>
    </row>
    <row r="193" spans="1:5" s="2" customFormat="1" ht="14.25" x14ac:dyDescent="0.2">
      <c r="A193" s="13"/>
      <c r="B193" s="14" t="s">
        <v>174</v>
      </c>
      <c r="C193" s="13" t="s">
        <v>24</v>
      </c>
      <c r="D193" s="92"/>
      <c r="E193" s="92"/>
    </row>
    <row r="194" spans="1:5" s="2" customFormat="1" ht="14.25" x14ac:dyDescent="0.2">
      <c r="A194" s="13"/>
      <c r="B194" s="14" t="s">
        <v>175</v>
      </c>
      <c r="C194" s="13" t="s">
        <v>24</v>
      </c>
      <c r="D194" s="92"/>
      <c r="E194" s="92"/>
    </row>
    <row r="195" spans="1:5" s="2" customFormat="1" ht="14.25" x14ac:dyDescent="0.2">
      <c r="A195" s="13"/>
      <c r="B195" s="14" t="s">
        <v>176</v>
      </c>
      <c r="C195" s="13" t="s">
        <v>24</v>
      </c>
      <c r="D195" s="92"/>
      <c r="E195" s="92"/>
    </row>
    <row r="196" spans="1:5" s="2" customFormat="1" ht="42.75" x14ac:dyDescent="0.2">
      <c r="A196" s="13"/>
      <c r="B196" s="14" t="s">
        <v>177</v>
      </c>
      <c r="C196" s="13" t="s">
        <v>24</v>
      </c>
      <c r="D196" s="94"/>
      <c r="E196" s="94"/>
    </row>
    <row r="197" spans="1:5" s="2" customFormat="1" ht="8.1" customHeight="1" x14ac:dyDescent="0.2">
      <c r="A197" s="21"/>
      <c r="B197" s="7"/>
      <c r="C197" s="7"/>
      <c r="D197" s="7"/>
      <c r="E197" s="7"/>
    </row>
    <row r="198" spans="1:5" s="2" customFormat="1" x14ac:dyDescent="0.2">
      <c r="A198" s="50" t="s">
        <v>733</v>
      </c>
      <c r="B198" s="6" t="s">
        <v>576</v>
      </c>
      <c r="C198" s="6"/>
      <c r="D198" s="6"/>
      <c r="E198" s="6"/>
    </row>
    <row r="199" spans="1:5" s="2" customFormat="1" ht="14.25" x14ac:dyDescent="0.2">
      <c r="A199" s="13"/>
      <c r="B199" s="16" t="s">
        <v>178</v>
      </c>
      <c r="C199" s="13"/>
      <c r="D199" s="92"/>
      <c r="E199" s="92"/>
    </row>
    <row r="200" spans="1:5" s="2" customFormat="1" ht="14.25" x14ac:dyDescent="0.2">
      <c r="A200" s="13"/>
      <c r="B200" s="16" t="s">
        <v>180</v>
      </c>
      <c r="C200" s="13" t="s">
        <v>181</v>
      </c>
      <c r="D200" s="92"/>
      <c r="E200" s="92"/>
    </row>
    <row r="201" spans="1:5" s="2" customFormat="1" ht="28.5" x14ac:dyDescent="0.2">
      <c r="A201" s="13"/>
      <c r="B201" s="16" t="s">
        <v>182</v>
      </c>
      <c r="C201" s="13" t="s">
        <v>181</v>
      </c>
      <c r="D201" s="94"/>
      <c r="E201" s="94"/>
    </row>
    <row r="202" spans="1:5" s="2" customFormat="1" ht="28.5" x14ac:dyDescent="0.2">
      <c r="A202" s="13"/>
      <c r="B202" s="16" t="s">
        <v>183</v>
      </c>
      <c r="C202" s="13" t="s">
        <v>181</v>
      </c>
      <c r="D202" s="94"/>
      <c r="E202" s="94"/>
    </row>
    <row r="203" spans="1:5" s="2" customFormat="1" ht="28.5" x14ac:dyDescent="0.2">
      <c r="A203" s="13"/>
      <c r="B203" s="14" t="s">
        <v>184</v>
      </c>
      <c r="C203" s="13" t="s">
        <v>181</v>
      </c>
      <c r="D203" s="92"/>
      <c r="E203" s="92"/>
    </row>
    <row r="204" spans="1:5" s="2" customFormat="1" ht="14.25" x14ac:dyDescent="0.2">
      <c r="A204" s="13"/>
      <c r="B204" s="14" t="s">
        <v>185</v>
      </c>
      <c r="C204" s="13" t="s">
        <v>181</v>
      </c>
      <c r="D204" s="92"/>
      <c r="E204" s="92"/>
    </row>
    <row r="205" spans="1:5" s="2" customFormat="1" ht="8.1" customHeight="1" x14ac:dyDescent="0.2">
      <c r="A205" s="19"/>
      <c r="B205" s="18"/>
      <c r="C205" s="19"/>
      <c r="D205" s="18"/>
      <c r="E205" s="18"/>
    </row>
    <row r="206" spans="1:5" s="2" customFormat="1" x14ac:dyDescent="0.2">
      <c r="A206" s="50" t="s">
        <v>605</v>
      </c>
      <c r="B206" s="6" t="s">
        <v>666</v>
      </c>
      <c r="C206" s="6"/>
      <c r="D206" s="6"/>
      <c r="E206" s="6"/>
    </row>
    <row r="207" spans="1:5" s="2" customFormat="1" ht="14.25" x14ac:dyDescent="0.2">
      <c r="A207" s="13"/>
      <c r="B207" s="14" t="s">
        <v>178</v>
      </c>
      <c r="C207" s="13"/>
      <c r="D207" s="92"/>
      <c r="E207" s="92"/>
    </row>
    <row r="208" spans="1:5" s="2" customFormat="1" ht="14.25" x14ac:dyDescent="0.2">
      <c r="A208" s="13"/>
      <c r="B208" s="14" t="s">
        <v>186</v>
      </c>
      <c r="C208" s="13" t="s">
        <v>26</v>
      </c>
      <c r="D208" s="92"/>
      <c r="E208" s="92"/>
    </row>
    <row r="209" spans="1:5" s="2" customFormat="1" ht="14.25" x14ac:dyDescent="0.2">
      <c r="A209" s="13"/>
      <c r="B209" s="14" t="s">
        <v>187</v>
      </c>
      <c r="C209" s="13" t="s">
        <v>26</v>
      </c>
      <c r="D209" s="92"/>
      <c r="E209" s="92"/>
    </row>
    <row r="210" spans="1:5" s="2" customFormat="1" ht="14.25" x14ac:dyDescent="0.2">
      <c r="A210" s="13"/>
      <c r="B210" s="14" t="s">
        <v>188</v>
      </c>
      <c r="C210" s="13" t="s">
        <v>26</v>
      </c>
      <c r="D210" s="92"/>
      <c r="E210" s="92"/>
    </row>
    <row r="211" spans="1:5" s="2" customFormat="1" ht="14.25" x14ac:dyDescent="0.2">
      <c r="A211" s="13"/>
      <c r="B211" s="14" t="s">
        <v>189</v>
      </c>
      <c r="C211" s="13" t="s">
        <v>26</v>
      </c>
      <c r="D211" s="92"/>
      <c r="E211" s="92"/>
    </row>
    <row r="212" spans="1:5" s="2" customFormat="1" ht="14.25" x14ac:dyDescent="0.2">
      <c r="A212" s="13"/>
      <c r="B212" s="14" t="s">
        <v>190</v>
      </c>
      <c r="C212" s="13" t="s">
        <v>26</v>
      </c>
      <c r="D212" s="92"/>
      <c r="E212" s="92"/>
    </row>
    <row r="213" spans="1:5" s="2" customFormat="1" ht="14.25" x14ac:dyDescent="0.2">
      <c r="A213" s="13"/>
      <c r="B213" s="14" t="s">
        <v>191</v>
      </c>
      <c r="C213" s="13" t="s">
        <v>26</v>
      </c>
      <c r="D213" s="92"/>
      <c r="E213" s="92"/>
    </row>
    <row r="214" spans="1:5" s="2" customFormat="1" ht="28.5" x14ac:dyDescent="0.2">
      <c r="A214" s="13"/>
      <c r="B214" s="14" t="s">
        <v>192</v>
      </c>
      <c r="C214" s="13" t="s">
        <v>26</v>
      </c>
      <c r="D214" s="92"/>
      <c r="E214" s="92"/>
    </row>
    <row r="215" spans="1:5" s="2" customFormat="1" ht="14.25" x14ac:dyDescent="0.2">
      <c r="A215" s="13"/>
      <c r="B215" s="14" t="s">
        <v>193</v>
      </c>
      <c r="C215" s="13" t="s">
        <v>26</v>
      </c>
      <c r="D215" s="92"/>
      <c r="E215" s="92"/>
    </row>
    <row r="216" spans="1:5" s="2" customFormat="1" ht="14.25" x14ac:dyDescent="0.2">
      <c r="A216" s="13"/>
      <c r="B216" s="14" t="s">
        <v>194</v>
      </c>
      <c r="C216" s="13" t="s">
        <v>26</v>
      </c>
      <c r="D216" s="92"/>
      <c r="E216" s="92"/>
    </row>
    <row r="217" spans="1:5" s="2" customFormat="1" ht="8.1" customHeight="1" x14ac:dyDescent="0.2">
      <c r="A217" s="19"/>
      <c r="B217" s="18"/>
      <c r="C217" s="19"/>
      <c r="D217" s="18"/>
      <c r="E217" s="18"/>
    </row>
    <row r="218" spans="1:5" s="2" customFormat="1" x14ac:dyDescent="0.2">
      <c r="A218" s="50" t="s">
        <v>606</v>
      </c>
      <c r="B218" s="6" t="s">
        <v>569</v>
      </c>
      <c r="C218" s="6"/>
      <c r="D218" s="6"/>
      <c r="E218" s="6"/>
    </row>
    <row r="219" spans="1:5" s="2" customFormat="1" ht="8.1" customHeight="1" x14ac:dyDescent="0.2">
      <c r="A219" s="19"/>
      <c r="B219" s="18"/>
      <c r="C219" s="19"/>
      <c r="D219" s="18"/>
      <c r="E219" s="18"/>
    </row>
    <row r="220" spans="1:5" s="2" customFormat="1" x14ac:dyDescent="0.2">
      <c r="A220" s="50" t="s">
        <v>734</v>
      </c>
      <c r="B220" s="6" t="s">
        <v>569</v>
      </c>
      <c r="C220" s="6"/>
      <c r="D220" s="6"/>
      <c r="E220" s="6"/>
    </row>
    <row r="221" spans="1:5" s="2" customFormat="1" ht="14.25" x14ac:dyDescent="0.2">
      <c r="A221" s="13"/>
      <c r="B221" s="14" t="s">
        <v>195</v>
      </c>
      <c r="C221" s="13" t="s">
        <v>196</v>
      </c>
      <c r="D221" s="92"/>
      <c r="E221" s="92"/>
    </row>
    <row r="222" spans="1:5" s="2" customFormat="1" ht="14.25" x14ac:dyDescent="0.2">
      <c r="A222" s="13"/>
      <c r="B222" s="14" t="s">
        <v>197</v>
      </c>
      <c r="C222" s="13" t="s">
        <v>196</v>
      </c>
      <c r="D222" s="92"/>
      <c r="E222" s="92"/>
    </row>
    <row r="223" spans="1:5" s="2" customFormat="1" ht="14.25" x14ac:dyDescent="0.2">
      <c r="A223" s="13"/>
      <c r="B223" s="14" t="s">
        <v>198</v>
      </c>
      <c r="C223" s="13" t="s">
        <v>196</v>
      </c>
      <c r="D223" s="92"/>
      <c r="E223" s="92"/>
    </row>
    <row r="224" spans="1:5" s="2" customFormat="1" ht="14.25" x14ac:dyDescent="0.2">
      <c r="A224" s="13"/>
      <c r="B224" s="14" t="s">
        <v>199</v>
      </c>
      <c r="C224" s="13" t="s">
        <v>196</v>
      </c>
      <c r="D224" s="92"/>
      <c r="E224" s="92"/>
    </row>
    <row r="225" spans="1:5" s="2" customFormat="1" ht="14.25" x14ac:dyDescent="0.2">
      <c r="A225" s="13"/>
      <c r="B225" s="14" t="s">
        <v>200</v>
      </c>
      <c r="C225" s="13" t="s">
        <v>47</v>
      </c>
      <c r="D225" s="92"/>
      <c r="E225" s="92"/>
    </row>
    <row r="226" spans="1:5" s="2" customFormat="1" ht="14.25" x14ac:dyDescent="0.2">
      <c r="A226" s="13"/>
      <c r="B226" s="14" t="s">
        <v>201</v>
      </c>
      <c r="C226" s="13" t="s">
        <v>47</v>
      </c>
      <c r="D226" s="92"/>
      <c r="E226" s="92"/>
    </row>
    <row r="227" spans="1:5" s="2" customFormat="1" ht="14.25" x14ac:dyDescent="0.2">
      <c r="A227" s="13"/>
      <c r="B227" s="14" t="s">
        <v>202</v>
      </c>
      <c r="C227" s="13" t="s">
        <v>47</v>
      </c>
      <c r="D227" s="92"/>
      <c r="E227" s="92"/>
    </row>
    <row r="228" spans="1:5" s="2" customFormat="1" ht="14.25" x14ac:dyDescent="0.2">
      <c r="A228" s="13"/>
      <c r="B228" s="14" t="s">
        <v>203</v>
      </c>
      <c r="C228" s="13" t="s">
        <v>47</v>
      </c>
      <c r="D228" s="92"/>
      <c r="E228" s="92"/>
    </row>
    <row r="229" spans="1:5" s="2" customFormat="1" ht="14.25" x14ac:dyDescent="0.2">
      <c r="A229" s="13"/>
      <c r="B229" s="14" t="s">
        <v>204</v>
      </c>
      <c r="C229" s="13" t="s">
        <v>0</v>
      </c>
      <c r="D229" s="92"/>
      <c r="E229" s="92"/>
    </row>
    <row r="230" spans="1:5" s="2" customFormat="1" ht="14.25" x14ac:dyDescent="0.2">
      <c r="A230" s="13"/>
      <c r="B230" s="14" t="s">
        <v>205</v>
      </c>
      <c r="C230" s="13" t="s">
        <v>0</v>
      </c>
      <c r="D230" s="92"/>
      <c r="E230" s="92"/>
    </row>
    <row r="231" spans="1:5" s="2" customFormat="1" ht="28.5" x14ac:dyDescent="0.2">
      <c r="A231" s="13"/>
      <c r="B231" s="14" t="s">
        <v>206</v>
      </c>
      <c r="C231" s="13" t="s">
        <v>0</v>
      </c>
      <c r="D231" s="94"/>
      <c r="E231" s="94"/>
    </row>
    <row r="232" spans="1:5" s="2" customFormat="1" ht="14.25" x14ac:dyDescent="0.2">
      <c r="A232" s="13"/>
      <c r="B232" s="14" t="s">
        <v>207</v>
      </c>
      <c r="C232" s="13" t="s">
        <v>208</v>
      </c>
      <c r="D232" s="92"/>
      <c r="E232" s="92"/>
    </row>
    <row r="233" spans="1:5" s="2" customFormat="1" ht="14.25" x14ac:dyDescent="0.2">
      <c r="A233" s="13"/>
      <c r="B233" s="14" t="s">
        <v>209</v>
      </c>
      <c r="C233" s="13" t="s">
        <v>210</v>
      </c>
      <c r="D233" s="92"/>
      <c r="E233" s="92"/>
    </row>
    <row r="234" spans="1:5" s="2" customFormat="1" ht="14.25" x14ac:dyDescent="0.2">
      <c r="A234" s="13"/>
      <c r="B234" s="14" t="s">
        <v>211</v>
      </c>
      <c r="C234" s="13" t="s">
        <v>196</v>
      </c>
      <c r="D234" s="92"/>
      <c r="E234" s="92"/>
    </row>
    <row r="235" spans="1:5" s="2" customFormat="1" ht="14.25" x14ac:dyDescent="0.2">
      <c r="A235" s="13"/>
      <c r="B235" s="14" t="s">
        <v>212</v>
      </c>
      <c r="C235" s="13" t="s">
        <v>196</v>
      </c>
      <c r="D235" s="92"/>
      <c r="E235" s="92"/>
    </row>
    <row r="236" spans="1:5" s="2" customFormat="1" ht="16.5" x14ac:dyDescent="0.2">
      <c r="A236" s="13"/>
      <c r="B236" s="14" t="s">
        <v>213</v>
      </c>
      <c r="C236" s="13" t="s">
        <v>519</v>
      </c>
      <c r="D236" s="92"/>
      <c r="E236" s="92"/>
    </row>
    <row r="237" spans="1:5" s="2" customFormat="1" ht="28.5" x14ac:dyDescent="0.2">
      <c r="A237" s="13"/>
      <c r="B237" s="14" t="s">
        <v>214</v>
      </c>
      <c r="C237" s="13" t="s">
        <v>210</v>
      </c>
      <c r="D237" s="92"/>
      <c r="E237" s="92"/>
    </row>
    <row r="238" spans="1:5" s="2" customFormat="1" ht="14.25" x14ac:dyDescent="0.2">
      <c r="A238" s="13"/>
      <c r="B238" s="14" t="s">
        <v>215</v>
      </c>
      <c r="C238" s="13" t="s">
        <v>196</v>
      </c>
      <c r="D238" s="92"/>
      <c r="E238" s="92"/>
    </row>
    <row r="239" spans="1:5" s="2" customFormat="1" ht="14.25" x14ac:dyDescent="0.2">
      <c r="A239" s="13"/>
      <c r="B239" s="14" t="s">
        <v>216</v>
      </c>
      <c r="C239" s="13" t="s">
        <v>47</v>
      </c>
      <c r="D239" s="92"/>
      <c r="E239" s="92"/>
    </row>
    <row r="240" spans="1:5" s="2" customFormat="1" ht="14.25" x14ac:dyDescent="0.2">
      <c r="A240" s="13"/>
      <c r="B240" s="14" t="s">
        <v>217</v>
      </c>
      <c r="C240" s="13" t="s">
        <v>47</v>
      </c>
      <c r="D240" s="92"/>
      <c r="E240" s="92"/>
    </row>
    <row r="241" spans="1:5" s="2" customFormat="1" ht="14.25" x14ac:dyDescent="0.2">
      <c r="A241" s="13"/>
      <c r="B241" s="14" t="s">
        <v>218</v>
      </c>
      <c r="C241" s="13" t="s">
        <v>47</v>
      </c>
      <c r="D241" s="92"/>
      <c r="E241" s="92"/>
    </row>
    <row r="242" spans="1:5" s="2" customFormat="1" ht="14.25" x14ac:dyDescent="0.2">
      <c r="A242" s="13"/>
      <c r="B242" s="14" t="s">
        <v>219</v>
      </c>
      <c r="C242" s="13" t="s">
        <v>220</v>
      </c>
      <c r="D242" s="92"/>
      <c r="E242" s="92"/>
    </row>
    <row r="243" spans="1:5" s="2" customFormat="1" ht="14.25" x14ac:dyDescent="0.2">
      <c r="A243" s="13"/>
      <c r="B243" s="14" t="s">
        <v>221</v>
      </c>
      <c r="C243" s="13" t="s">
        <v>47</v>
      </c>
      <c r="D243" s="92"/>
      <c r="E243" s="92"/>
    </row>
    <row r="244" spans="1:5" s="2" customFormat="1" ht="14.25" x14ac:dyDescent="0.2">
      <c r="A244" s="13"/>
      <c r="B244" s="14" t="s">
        <v>222</v>
      </c>
      <c r="C244" s="13" t="s">
        <v>47</v>
      </c>
      <c r="D244" s="92"/>
      <c r="E244" s="92"/>
    </row>
    <row r="245" spans="1:5" s="2" customFormat="1" ht="14.25" x14ac:dyDescent="0.2">
      <c r="A245" s="13"/>
      <c r="B245" s="14" t="s">
        <v>223</v>
      </c>
      <c r="C245" s="13" t="s">
        <v>0</v>
      </c>
      <c r="D245" s="92"/>
      <c r="E245" s="92"/>
    </row>
    <row r="246" spans="1:5" s="2" customFormat="1" ht="14.25" x14ac:dyDescent="0.2">
      <c r="A246" s="13"/>
      <c r="B246" s="14" t="s">
        <v>224</v>
      </c>
      <c r="C246" s="13" t="s">
        <v>0</v>
      </c>
      <c r="D246" s="92"/>
      <c r="E246" s="92"/>
    </row>
    <row r="247" spans="1:5" s="2" customFormat="1" ht="14.25" x14ac:dyDescent="0.2">
      <c r="A247" s="13"/>
      <c r="B247" s="14" t="s">
        <v>225</v>
      </c>
      <c r="C247" s="13" t="s">
        <v>0</v>
      </c>
      <c r="D247" s="92"/>
      <c r="E247" s="92"/>
    </row>
    <row r="248" spans="1:5" s="2" customFormat="1" ht="14.25" x14ac:dyDescent="0.2">
      <c r="A248" s="13"/>
      <c r="B248" s="14" t="s">
        <v>226</v>
      </c>
      <c r="C248" s="13" t="s">
        <v>227</v>
      </c>
      <c r="D248" s="92"/>
      <c r="E248" s="92"/>
    </row>
    <row r="249" spans="1:5" s="2" customFormat="1" ht="14.25" x14ac:dyDescent="0.2">
      <c r="A249" s="13"/>
      <c r="B249" s="14" t="s">
        <v>228</v>
      </c>
      <c r="C249" s="13" t="s">
        <v>227</v>
      </c>
      <c r="D249" s="92"/>
      <c r="E249" s="92"/>
    </row>
    <row r="250" spans="1:5" s="2" customFormat="1" ht="8.1" customHeight="1" x14ac:dyDescent="0.2">
      <c r="A250" s="19"/>
      <c r="B250" s="18"/>
      <c r="C250" s="19"/>
      <c r="D250" s="18"/>
      <c r="E250" s="18"/>
    </row>
    <row r="251" spans="1:5" s="2" customFormat="1" x14ac:dyDescent="0.2">
      <c r="A251" s="50" t="s">
        <v>735</v>
      </c>
      <c r="B251" s="6" t="s">
        <v>667</v>
      </c>
      <c r="C251" s="6"/>
      <c r="D251" s="6"/>
      <c r="E251" s="6"/>
    </row>
    <row r="252" spans="1:5" s="2" customFormat="1" ht="14.25" x14ac:dyDescent="0.2">
      <c r="A252" s="13"/>
      <c r="B252" s="14" t="s">
        <v>229</v>
      </c>
      <c r="C252" s="13"/>
      <c r="D252" s="92"/>
      <c r="E252" s="92"/>
    </row>
    <row r="253" spans="1:5" s="2" customFormat="1" ht="14.25" x14ac:dyDescent="0.2">
      <c r="A253" s="13"/>
      <c r="B253" s="14" t="s">
        <v>421</v>
      </c>
      <c r="C253" s="13" t="s">
        <v>47</v>
      </c>
      <c r="D253" s="92"/>
      <c r="E253" s="92"/>
    </row>
    <row r="254" spans="1:5" s="2" customFormat="1" ht="14.25" x14ac:dyDescent="0.2">
      <c r="A254" s="13"/>
      <c r="B254" s="14" t="s">
        <v>422</v>
      </c>
      <c r="C254" s="13" t="s">
        <v>230</v>
      </c>
      <c r="D254" s="92"/>
      <c r="E254" s="92"/>
    </row>
    <row r="255" spans="1:5" s="2" customFormat="1" ht="14.25" x14ac:dyDescent="0.2">
      <c r="A255" s="13"/>
      <c r="B255" s="14" t="s">
        <v>423</v>
      </c>
      <c r="C255" s="13" t="s">
        <v>231</v>
      </c>
      <c r="D255" s="92"/>
      <c r="E255" s="92"/>
    </row>
    <row r="256" spans="1:5" s="2" customFormat="1" ht="14.25" x14ac:dyDescent="0.2">
      <c r="A256" s="13"/>
      <c r="B256" s="14" t="s">
        <v>424</v>
      </c>
      <c r="C256" s="13" t="s">
        <v>0</v>
      </c>
      <c r="D256" s="92"/>
      <c r="E256" s="92"/>
    </row>
    <row r="257" spans="1:5" s="2" customFormat="1" ht="14.25" x14ac:dyDescent="0.2">
      <c r="A257" s="13"/>
      <c r="B257" s="14" t="s">
        <v>425</v>
      </c>
      <c r="C257" s="13" t="s">
        <v>0</v>
      </c>
      <c r="D257" s="92"/>
      <c r="E257" s="92"/>
    </row>
    <row r="258" spans="1:5" s="2" customFormat="1" ht="42.75" x14ac:dyDescent="0.2">
      <c r="A258" s="13"/>
      <c r="B258" s="14" t="s">
        <v>232</v>
      </c>
      <c r="C258" s="13" t="s">
        <v>231</v>
      </c>
      <c r="D258" s="92"/>
      <c r="E258" s="92"/>
    </row>
    <row r="259" spans="1:5" s="2" customFormat="1" ht="8.1" customHeight="1" x14ac:dyDescent="0.2">
      <c r="A259" s="19"/>
      <c r="B259" s="18"/>
      <c r="C259" s="19"/>
      <c r="D259" s="18"/>
      <c r="E259" s="18"/>
    </row>
    <row r="260" spans="1:5" s="2" customFormat="1" x14ac:dyDescent="0.2">
      <c r="A260" s="50" t="s">
        <v>572</v>
      </c>
      <c r="B260" s="6" t="s">
        <v>569</v>
      </c>
      <c r="C260" s="6"/>
      <c r="D260" s="6"/>
      <c r="E260" s="6"/>
    </row>
    <row r="261" spans="1:5" s="2" customFormat="1" ht="8.1" customHeight="1" x14ac:dyDescent="0.2">
      <c r="A261" s="19"/>
      <c r="B261" s="18"/>
      <c r="C261" s="19"/>
      <c r="D261" s="18"/>
      <c r="E261" s="18"/>
    </row>
    <row r="262" spans="1:5" s="2" customFormat="1" ht="28.5" x14ac:dyDescent="0.2">
      <c r="A262" s="13"/>
      <c r="B262" s="14" t="s">
        <v>495</v>
      </c>
      <c r="C262" s="13"/>
      <c r="D262" s="92"/>
      <c r="E262" s="92"/>
    </row>
    <row r="263" spans="1:5" s="2" customFormat="1" ht="14.25" x14ac:dyDescent="0.2">
      <c r="A263" s="13"/>
      <c r="B263" s="14" t="s">
        <v>233</v>
      </c>
      <c r="C263" s="13" t="s">
        <v>47</v>
      </c>
      <c r="D263" s="92"/>
      <c r="E263" s="92"/>
    </row>
    <row r="264" spans="1:5" s="2" customFormat="1" ht="14.25" x14ac:dyDescent="0.2">
      <c r="A264" s="13"/>
      <c r="B264" s="14" t="s">
        <v>234</v>
      </c>
      <c r="C264" s="13" t="s">
        <v>47</v>
      </c>
      <c r="D264" s="92"/>
      <c r="E264" s="92"/>
    </row>
    <row r="265" spans="1:5" s="2" customFormat="1" ht="14.25" x14ac:dyDescent="0.2">
      <c r="A265" s="13"/>
      <c r="B265" s="14" t="s">
        <v>235</v>
      </c>
      <c r="C265" s="13" t="s">
        <v>19</v>
      </c>
      <c r="D265" s="92"/>
      <c r="E265" s="92"/>
    </row>
    <row r="266" spans="1:5" s="2" customFormat="1" ht="14.25" x14ac:dyDescent="0.2">
      <c r="A266" s="13"/>
      <c r="B266" s="14" t="s">
        <v>236</v>
      </c>
      <c r="C266" s="13" t="s">
        <v>196</v>
      </c>
      <c r="D266" s="92"/>
      <c r="E266" s="92"/>
    </row>
    <row r="267" spans="1:5" s="2" customFormat="1" ht="14.25" x14ac:dyDescent="0.2">
      <c r="A267" s="13"/>
      <c r="B267" s="14" t="s">
        <v>237</v>
      </c>
      <c r="C267" s="13" t="s">
        <v>196</v>
      </c>
      <c r="D267" s="92"/>
      <c r="E267" s="92"/>
    </row>
    <row r="268" spans="1:5" s="2" customFormat="1" ht="14.25" x14ac:dyDescent="0.2">
      <c r="A268" s="13"/>
      <c r="B268" s="14" t="s">
        <v>238</v>
      </c>
      <c r="C268" s="13" t="s">
        <v>47</v>
      </c>
      <c r="D268" s="92"/>
      <c r="E268" s="92"/>
    </row>
    <row r="269" spans="1:5" s="2" customFormat="1" ht="14.25" x14ac:dyDescent="0.2">
      <c r="A269" s="13"/>
      <c r="B269" s="14" t="s">
        <v>239</v>
      </c>
      <c r="C269" s="13" t="s">
        <v>47</v>
      </c>
      <c r="D269" s="92"/>
      <c r="E269" s="92"/>
    </row>
    <row r="270" spans="1:5" s="2" customFormat="1" ht="14.25" x14ac:dyDescent="0.2">
      <c r="A270" s="13"/>
      <c r="B270" s="14" t="s">
        <v>240</v>
      </c>
      <c r="C270" s="13" t="s">
        <v>47</v>
      </c>
      <c r="D270" s="92"/>
      <c r="E270" s="92"/>
    </row>
    <row r="271" spans="1:5" s="2" customFormat="1" ht="14.25" x14ac:dyDescent="0.2">
      <c r="A271" s="13"/>
      <c r="B271" s="14" t="s">
        <v>241</v>
      </c>
      <c r="C271" s="13" t="s">
        <v>47</v>
      </c>
      <c r="D271" s="92"/>
      <c r="E271" s="92"/>
    </row>
    <row r="272" spans="1:5" s="2" customFormat="1" ht="14.25" x14ac:dyDescent="0.2">
      <c r="A272" s="13"/>
      <c r="B272" s="14" t="s">
        <v>242</v>
      </c>
      <c r="C272" s="13" t="s">
        <v>196</v>
      </c>
      <c r="D272" s="92"/>
      <c r="E272" s="92"/>
    </row>
    <row r="273" spans="1:5" s="2" customFormat="1" ht="14.25" x14ac:dyDescent="0.2">
      <c r="A273" s="13"/>
      <c r="B273" s="14" t="s">
        <v>243</v>
      </c>
      <c r="C273" s="13" t="s">
        <v>47</v>
      </c>
      <c r="D273" s="92"/>
      <c r="E273" s="92"/>
    </row>
    <row r="274" spans="1:5" s="2" customFormat="1" ht="8.1" customHeight="1" x14ac:dyDescent="0.2">
      <c r="A274" s="19"/>
      <c r="B274" s="18"/>
      <c r="C274" s="19"/>
      <c r="D274" s="19"/>
      <c r="E274" s="19"/>
    </row>
    <row r="275" spans="1:5" s="2" customFormat="1" x14ac:dyDescent="0.2">
      <c r="A275" s="50" t="s">
        <v>573</v>
      </c>
      <c r="B275" s="6" t="s">
        <v>582</v>
      </c>
      <c r="C275" s="6"/>
      <c r="D275" s="6"/>
      <c r="E275" s="6"/>
    </row>
    <row r="276" spans="1:5" s="2" customFormat="1" ht="8.1" customHeight="1" x14ac:dyDescent="0.2">
      <c r="A276" s="19"/>
      <c r="B276" s="18"/>
      <c r="C276" s="19"/>
      <c r="D276" s="19"/>
      <c r="E276" s="19"/>
    </row>
    <row r="277" spans="1:5" s="2" customFormat="1" x14ac:dyDescent="0.2">
      <c r="A277" s="50" t="s">
        <v>736</v>
      </c>
      <c r="B277" s="17" t="s">
        <v>670</v>
      </c>
      <c r="C277" s="17"/>
      <c r="D277" s="17"/>
      <c r="E277" s="17"/>
    </row>
    <row r="278" spans="1:5" s="2" customFormat="1" ht="14.25" x14ac:dyDescent="0.2">
      <c r="A278" s="13"/>
      <c r="B278" s="14" t="s">
        <v>347</v>
      </c>
      <c r="C278" s="13" t="s">
        <v>346</v>
      </c>
      <c r="D278" s="92"/>
      <c r="E278" s="92"/>
    </row>
    <row r="279" spans="1:5" s="2" customFormat="1" ht="14.25" x14ac:dyDescent="0.2">
      <c r="A279" s="13"/>
      <c r="B279" s="14" t="s">
        <v>353</v>
      </c>
      <c r="C279" s="13" t="s">
        <v>354</v>
      </c>
      <c r="D279" s="92"/>
      <c r="E279" s="92"/>
    </row>
    <row r="280" spans="1:5" s="2" customFormat="1" ht="14.25" x14ac:dyDescent="0.2">
      <c r="A280" s="13"/>
      <c r="B280" s="14" t="s">
        <v>301</v>
      </c>
      <c r="C280" s="13"/>
      <c r="D280" s="92"/>
      <c r="E280" s="92"/>
    </row>
    <row r="281" spans="1:5" s="2" customFormat="1" ht="14.25" x14ac:dyDescent="0.2">
      <c r="A281" s="13"/>
      <c r="B281" s="14" t="s">
        <v>432</v>
      </c>
      <c r="C281" s="13" t="s">
        <v>67</v>
      </c>
      <c r="D281" s="92"/>
      <c r="E281" s="92"/>
    </row>
    <row r="282" spans="1:5" s="2" customFormat="1" ht="14.25" x14ac:dyDescent="0.2">
      <c r="A282" s="13"/>
      <c r="B282" s="14" t="s">
        <v>68</v>
      </c>
      <c r="C282" s="13" t="s">
        <v>0</v>
      </c>
      <c r="D282" s="92"/>
      <c r="E282" s="92"/>
    </row>
    <row r="283" spans="1:5" s="2" customFormat="1" ht="14.25" x14ac:dyDescent="0.2">
      <c r="A283" s="13"/>
      <c r="B283" s="14" t="s">
        <v>302</v>
      </c>
      <c r="C283" s="13"/>
      <c r="D283" s="92"/>
      <c r="E283" s="92"/>
    </row>
    <row r="284" spans="1:5" s="2" customFormat="1" ht="14.25" x14ac:dyDescent="0.2">
      <c r="A284" s="13"/>
      <c r="B284" s="14" t="s">
        <v>303</v>
      </c>
      <c r="C284" s="13"/>
      <c r="D284" s="92"/>
      <c r="E284" s="92"/>
    </row>
    <row r="285" spans="1:5" s="2" customFormat="1" ht="14.25" x14ac:dyDescent="0.2">
      <c r="A285" s="13"/>
      <c r="B285" s="14" t="s">
        <v>304</v>
      </c>
      <c r="C285" s="13" t="s">
        <v>30</v>
      </c>
      <c r="D285" s="92"/>
      <c r="E285" s="92"/>
    </row>
    <row r="286" spans="1:5" s="2" customFormat="1" ht="14.25" x14ac:dyDescent="0.2">
      <c r="A286" s="13"/>
      <c r="B286" s="14" t="s">
        <v>267</v>
      </c>
      <c r="C286" s="13" t="s">
        <v>30</v>
      </c>
      <c r="D286" s="92"/>
      <c r="E286" s="92"/>
    </row>
    <row r="287" spans="1:5" s="2" customFormat="1" ht="14.25" x14ac:dyDescent="0.2">
      <c r="A287" s="13"/>
      <c r="B287" s="14" t="s">
        <v>305</v>
      </c>
      <c r="C287" s="13" t="s">
        <v>106</v>
      </c>
      <c r="D287" s="92"/>
      <c r="E287" s="92"/>
    </row>
    <row r="288" spans="1:5" s="2" customFormat="1" ht="14.25" x14ac:dyDescent="0.2">
      <c r="A288" s="13"/>
      <c r="B288" s="14" t="s">
        <v>306</v>
      </c>
      <c r="C288" s="13" t="s">
        <v>34</v>
      </c>
      <c r="D288" s="92"/>
      <c r="E288" s="92"/>
    </row>
    <row r="289" spans="1:5" s="2" customFormat="1" ht="14.25" x14ac:dyDescent="0.2">
      <c r="A289" s="13"/>
      <c r="B289" s="14" t="s">
        <v>307</v>
      </c>
      <c r="C289" s="13" t="s">
        <v>34</v>
      </c>
      <c r="D289" s="92"/>
      <c r="E289" s="92"/>
    </row>
    <row r="290" spans="1:5" s="2" customFormat="1" ht="14.25" x14ac:dyDescent="0.2">
      <c r="A290" s="13"/>
      <c r="B290" s="14" t="s">
        <v>308</v>
      </c>
      <c r="C290" s="13" t="s">
        <v>34</v>
      </c>
      <c r="D290" s="92"/>
      <c r="E290" s="92"/>
    </row>
    <row r="291" spans="1:5" s="2" customFormat="1" ht="14.25" x14ac:dyDescent="0.2">
      <c r="A291" s="13"/>
      <c r="B291" s="14" t="s">
        <v>521</v>
      </c>
      <c r="C291" s="13"/>
      <c r="D291" s="92"/>
      <c r="E291" s="92"/>
    </row>
    <row r="292" spans="1:5" s="2" customFormat="1" ht="14.25" x14ac:dyDescent="0.2">
      <c r="A292" s="13"/>
      <c r="B292" s="14" t="s">
        <v>393</v>
      </c>
      <c r="C292" s="13" t="s">
        <v>36</v>
      </c>
      <c r="D292" s="92"/>
      <c r="E292" s="92"/>
    </row>
    <row r="293" spans="1:5" s="2" customFormat="1" ht="14.25" x14ac:dyDescent="0.2">
      <c r="A293" s="13"/>
      <c r="B293" s="14" t="s">
        <v>310</v>
      </c>
      <c r="C293" s="13" t="s">
        <v>71</v>
      </c>
      <c r="D293" s="92"/>
      <c r="E293" s="92"/>
    </row>
    <row r="294" spans="1:5" s="2" customFormat="1" ht="14.25" x14ac:dyDescent="0.2">
      <c r="A294" s="13"/>
      <c r="B294" s="14" t="s">
        <v>73</v>
      </c>
      <c r="C294" s="13" t="s">
        <v>58</v>
      </c>
      <c r="D294" s="92"/>
      <c r="E294" s="92"/>
    </row>
    <row r="295" spans="1:5" s="2" customFormat="1" ht="28.5" x14ac:dyDescent="0.2">
      <c r="A295" s="13"/>
      <c r="B295" s="14" t="s">
        <v>74</v>
      </c>
      <c r="C295" s="13" t="s">
        <v>30</v>
      </c>
      <c r="D295" s="92"/>
      <c r="E295" s="92"/>
    </row>
    <row r="296" spans="1:5" s="2" customFormat="1" ht="8.1" customHeight="1" x14ac:dyDescent="0.2">
      <c r="A296" s="24"/>
      <c r="B296" s="23"/>
      <c r="C296" s="24"/>
      <c r="D296" s="24"/>
      <c r="E296" s="24"/>
    </row>
    <row r="297" spans="1:5" s="2" customFormat="1" x14ac:dyDescent="0.2">
      <c r="A297" s="50" t="s">
        <v>737</v>
      </c>
      <c r="B297" s="6" t="s">
        <v>583</v>
      </c>
      <c r="C297" s="6"/>
      <c r="D297" s="6"/>
      <c r="E297" s="6"/>
    </row>
    <row r="298" spans="1:5" s="2" customFormat="1" ht="14.25" x14ac:dyDescent="0.2">
      <c r="A298" s="13"/>
      <c r="B298" s="16" t="s">
        <v>347</v>
      </c>
      <c r="C298" s="13"/>
      <c r="D298" s="92"/>
      <c r="E298" s="92"/>
    </row>
    <row r="299" spans="1:5" s="2" customFormat="1" ht="14.25" x14ac:dyDescent="0.2">
      <c r="A299" s="13"/>
      <c r="B299" s="16" t="s">
        <v>301</v>
      </c>
      <c r="C299" s="13"/>
      <c r="D299" s="92"/>
      <c r="E299" s="92"/>
    </row>
    <row r="300" spans="1:5" s="2" customFormat="1" ht="14.25" x14ac:dyDescent="0.2">
      <c r="A300" s="13"/>
      <c r="B300" s="16" t="s">
        <v>433</v>
      </c>
      <c r="C300" s="13"/>
      <c r="D300" s="92"/>
      <c r="E300" s="92"/>
    </row>
    <row r="301" spans="1:5" s="2" customFormat="1" ht="14.25" x14ac:dyDescent="0.2">
      <c r="A301" s="13"/>
      <c r="B301" s="16" t="s">
        <v>434</v>
      </c>
      <c r="C301" s="13" t="s">
        <v>67</v>
      </c>
      <c r="D301" s="92"/>
      <c r="E301" s="92"/>
    </row>
    <row r="302" spans="1:5" s="2" customFormat="1" ht="14.25" x14ac:dyDescent="0.2">
      <c r="A302" s="13"/>
      <c r="B302" s="16" t="s">
        <v>68</v>
      </c>
      <c r="C302" s="13" t="s">
        <v>0</v>
      </c>
      <c r="D302" s="92"/>
      <c r="E302" s="92"/>
    </row>
    <row r="303" spans="1:5" s="2" customFormat="1" ht="14.25" x14ac:dyDescent="0.2">
      <c r="A303" s="13"/>
      <c r="B303" s="16" t="s">
        <v>302</v>
      </c>
      <c r="C303" s="13"/>
      <c r="D303" s="92"/>
      <c r="E303" s="92"/>
    </row>
    <row r="304" spans="1:5" s="2" customFormat="1" ht="14.25" x14ac:dyDescent="0.2">
      <c r="A304" s="13"/>
      <c r="B304" s="14" t="s">
        <v>522</v>
      </c>
      <c r="C304" s="13" t="s">
        <v>47</v>
      </c>
      <c r="D304" s="92"/>
      <c r="E304" s="92"/>
    </row>
    <row r="305" spans="1:5" s="2" customFormat="1" ht="14.25" x14ac:dyDescent="0.2">
      <c r="A305" s="13"/>
      <c r="B305" s="14" t="s">
        <v>523</v>
      </c>
      <c r="C305" s="13" t="s">
        <v>47</v>
      </c>
      <c r="D305" s="92"/>
      <c r="E305" s="92"/>
    </row>
    <row r="306" spans="1:5" s="2" customFormat="1" ht="14.25" x14ac:dyDescent="0.2">
      <c r="A306" s="13"/>
      <c r="B306" s="14" t="s">
        <v>303</v>
      </c>
      <c r="C306" s="13"/>
      <c r="D306" s="92"/>
      <c r="E306" s="92"/>
    </row>
    <row r="307" spans="1:5" s="2" customFormat="1" ht="14.25" x14ac:dyDescent="0.2">
      <c r="A307" s="13"/>
      <c r="B307" s="14" t="s">
        <v>524</v>
      </c>
      <c r="C307" s="13" t="s">
        <v>47</v>
      </c>
      <c r="D307" s="92"/>
      <c r="E307" s="92"/>
    </row>
    <row r="308" spans="1:5" s="2" customFormat="1" ht="14.25" x14ac:dyDescent="0.2">
      <c r="A308" s="13"/>
      <c r="B308" s="14" t="s">
        <v>525</v>
      </c>
      <c r="C308" s="13" t="s">
        <v>47</v>
      </c>
      <c r="D308" s="92"/>
      <c r="E308" s="92"/>
    </row>
    <row r="309" spans="1:5" s="2" customFormat="1" ht="14.25" x14ac:dyDescent="0.2">
      <c r="A309" s="13"/>
      <c r="B309" s="14" t="s">
        <v>306</v>
      </c>
      <c r="C309" s="13" t="s">
        <v>34</v>
      </c>
      <c r="D309" s="92"/>
      <c r="E309" s="92"/>
    </row>
    <row r="310" spans="1:5" s="2" customFormat="1" ht="14.25" x14ac:dyDescent="0.2">
      <c r="A310" s="13"/>
      <c r="B310" s="14" t="s">
        <v>307</v>
      </c>
      <c r="C310" s="13" t="s">
        <v>34</v>
      </c>
      <c r="D310" s="92"/>
      <c r="E310" s="92"/>
    </row>
    <row r="311" spans="1:5" s="2" customFormat="1" ht="14.25" x14ac:dyDescent="0.2">
      <c r="A311" s="13"/>
      <c r="B311" s="14" t="s">
        <v>308</v>
      </c>
      <c r="C311" s="13" t="s">
        <v>34</v>
      </c>
      <c r="D311" s="92"/>
      <c r="E311" s="92"/>
    </row>
    <row r="312" spans="1:5" s="2" customFormat="1" ht="14.25" x14ac:dyDescent="0.2">
      <c r="A312" s="13"/>
      <c r="B312" s="14" t="s">
        <v>526</v>
      </c>
      <c r="C312" s="13"/>
      <c r="D312" s="92"/>
      <c r="E312" s="92"/>
    </row>
    <row r="313" spans="1:5" s="2" customFormat="1" ht="14.25" x14ac:dyDescent="0.2">
      <c r="A313" s="13"/>
      <c r="B313" s="14" t="s">
        <v>527</v>
      </c>
      <c r="C313" s="13" t="s">
        <v>47</v>
      </c>
      <c r="D313" s="92"/>
      <c r="E313" s="92"/>
    </row>
    <row r="314" spans="1:5" s="2" customFormat="1" ht="14.25" x14ac:dyDescent="0.2">
      <c r="A314" s="13"/>
      <c r="B314" s="14" t="s">
        <v>528</v>
      </c>
      <c r="C314" s="13" t="s">
        <v>47</v>
      </c>
      <c r="D314" s="92"/>
      <c r="E314" s="92"/>
    </row>
    <row r="315" spans="1:5" s="2" customFormat="1" ht="14.25" x14ac:dyDescent="0.2">
      <c r="A315" s="13"/>
      <c r="B315" s="14" t="s">
        <v>435</v>
      </c>
      <c r="C315" s="13"/>
      <c r="D315" s="92"/>
      <c r="E315" s="92"/>
    </row>
    <row r="316" spans="1:5" s="2" customFormat="1" ht="14.25" x14ac:dyDescent="0.2">
      <c r="A316" s="13"/>
      <c r="B316" s="14" t="s">
        <v>304</v>
      </c>
      <c r="C316" s="13" t="s">
        <v>30</v>
      </c>
      <c r="D316" s="92"/>
      <c r="E316" s="92"/>
    </row>
    <row r="317" spans="1:5" s="2" customFormat="1" ht="14.25" x14ac:dyDescent="0.2">
      <c r="A317" s="13"/>
      <c r="B317" s="14" t="s">
        <v>267</v>
      </c>
      <c r="C317" s="13" t="s">
        <v>30</v>
      </c>
      <c r="D317" s="92"/>
      <c r="E317" s="92"/>
    </row>
    <row r="318" spans="1:5" s="2" customFormat="1" ht="14.25" x14ac:dyDescent="0.2">
      <c r="A318" s="13"/>
      <c r="B318" s="14" t="s">
        <v>305</v>
      </c>
      <c r="C318" s="13" t="s">
        <v>106</v>
      </c>
      <c r="D318" s="92"/>
      <c r="E318" s="92"/>
    </row>
    <row r="319" spans="1:5" s="2" customFormat="1" ht="14.25" x14ac:dyDescent="0.2">
      <c r="A319" s="13"/>
      <c r="B319" s="14" t="s">
        <v>436</v>
      </c>
      <c r="C319" s="13" t="s">
        <v>71</v>
      </c>
      <c r="D319" s="92"/>
      <c r="E319" s="92"/>
    </row>
    <row r="320" spans="1:5" s="2" customFormat="1" ht="14.25" x14ac:dyDescent="0.2">
      <c r="A320" s="13"/>
      <c r="B320" s="14" t="s">
        <v>529</v>
      </c>
      <c r="C320" s="13"/>
      <c r="D320" s="92"/>
      <c r="E320" s="92"/>
    </row>
    <row r="321" spans="1:5" s="2" customFormat="1" ht="14.25" x14ac:dyDescent="0.2">
      <c r="A321" s="13"/>
      <c r="B321" s="14" t="s">
        <v>73</v>
      </c>
      <c r="C321" s="13" t="s">
        <v>58</v>
      </c>
      <c r="D321" s="92"/>
      <c r="E321" s="92"/>
    </row>
    <row r="322" spans="1:5" s="2" customFormat="1" ht="28.5" x14ac:dyDescent="0.2">
      <c r="A322" s="13"/>
      <c r="B322" s="14" t="s">
        <v>74</v>
      </c>
      <c r="C322" s="13" t="s">
        <v>30</v>
      </c>
      <c r="D322" s="92"/>
      <c r="E322" s="92"/>
    </row>
    <row r="323" spans="1:5" s="2" customFormat="1" ht="14.25" x14ac:dyDescent="0.2">
      <c r="A323" s="13"/>
      <c r="B323" s="14" t="s">
        <v>73</v>
      </c>
      <c r="C323" s="13" t="s">
        <v>58</v>
      </c>
      <c r="D323" s="92"/>
      <c r="E323" s="92"/>
    </row>
    <row r="324" spans="1:5" s="2" customFormat="1" ht="28.5" x14ac:dyDescent="0.2">
      <c r="A324" s="13"/>
      <c r="B324" s="14" t="s">
        <v>74</v>
      </c>
      <c r="C324" s="13" t="s">
        <v>30</v>
      </c>
      <c r="D324" s="92"/>
      <c r="E324" s="92"/>
    </row>
    <row r="325" spans="1:5" s="2" customFormat="1" ht="14.25" x14ac:dyDescent="0.2">
      <c r="A325" s="13"/>
      <c r="B325" s="14" t="s">
        <v>311</v>
      </c>
      <c r="C325" s="13" t="s">
        <v>67</v>
      </c>
      <c r="D325" s="92"/>
      <c r="E325" s="92"/>
    </row>
    <row r="326" spans="1:5" s="2" customFormat="1" ht="14.25" x14ac:dyDescent="0.2">
      <c r="A326" s="13"/>
      <c r="B326" s="14" t="s">
        <v>68</v>
      </c>
      <c r="C326" s="13" t="s">
        <v>0</v>
      </c>
      <c r="D326" s="92"/>
      <c r="E326" s="92"/>
    </row>
    <row r="327" spans="1:5" s="2" customFormat="1" ht="14.25" x14ac:dyDescent="0.2">
      <c r="A327" s="13"/>
      <c r="B327" s="14" t="s">
        <v>312</v>
      </c>
      <c r="C327" s="13"/>
      <c r="D327" s="92"/>
      <c r="E327" s="92"/>
    </row>
    <row r="328" spans="1:5" s="2" customFormat="1" ht="14.25" x14ac:dyDescent="0.2">
      <c r="A328" s="13"/>
      <c r="B328" s="14" t="s">
        <v>393</v>
      </c>
      <c r="C328" s="13" t="s">
        <v>36</v>
      </c>
      <c r="D328" s="92"/>
      <c r="E328" s="92"/>
    </row>
    <row r="329" spans="1:5" s="2" customFormat="1" ht="14.25" x14ac:dyDescent="0.2">
      <c r="A329" s="13"/>
      <c r="B329" s="14" t="s">
        <v>309</v>
      </c>
      <c r="C329" s="13" t="s">
        <v>36</v>
      </c>
      <c r="D329" s="92"/>
      <c r="E329" s="92"/>
    </row>
    <row r="330" spans="1:5" s="2" customFormat="1" ht="28.5" x14ac:dyDescent="0.2">
      <c r="A330" s="13"/>
      <c r="B330" s="14" t="s">
        <v>548</v>
      </c>
      <c r="C330" s="13" t="s">
        <v>36</v>
      </c>
      <c r="D330" s="92"/>
      <c r="E330" s="92"/>
    </row>
    <row r="331" spans="1:5" s="2" customFormat="1" ht="28.5" x14ac:dyDescent="0.2">
      <c r="A331" s="13"/>
      <c r="B331" s="14" t="s">
        <v>549</v>
      </c>
      <c r="C331" s="13" t="s">
        <v>36</v>
      </c>
      <c r="D331" s="92"/>
      <c r="E331" s="92"/>
    </row>
    <row r="332" spans="1:5" s="2" customFormat="1" ht="28.5" x14ac:dyDescent="0.2">
      <c r="A332" s="13"/>
      <c r="B332" s="16" t="s">
        <v>550</v>
      </c>
      <c r="C332" s="13" t="s">
        <v>36</v>
      </c>
      <c r="D332" s="92"/>
      <c r="E332" s="92"/>
    </row>
    <row r="333" spans="1:5" s="2" customFormat="1" ht="8.1" customHeight="1" x14ac:dyDescent="0.2">
      <c r="A333" s="24"/>
      <c r="B333" s="23"/>
      <c r="C333" s="24"/>
      <c r="D333" s="23"/>
      <c r="E333" s="23"/>
    </row>
    <row r="334" spans="1:5" s="2" customFormat="1" ht="8.1" customHeight="1" x14ac:dyDescent="0.2">
      <c r="A334" s="24"/>
      <c r="B334" s="23"/>
      <c r="C334" s="24"/>
      <c r="D334" s="23"/>
      <c r="E334" s="23"/>
    </row>
    <row r="335" spans="1:5" s="2" customFormat="1" x14ac:dyDescent="0.2">
      <c r="A335" s="50" t="s">
        <v>575</v>
      </c>
      <c r="B335" s="6" t="s">
        <v>726</v>
      </c>
      <c r="C335" s="6"/>
      <c r="D335" s="6"/>
      <c r="E335" s="6"/>
    </row>
    <row r="336" spans="1:5" s="2" customFormat="1" ht="8.1" customHeight="1" x14ac:dyDescent="0.2">
      <c r="A336" s="19"/>
      <c r="B336" s="18"/>
      <c r="C336" s="19"/>
      <c r="D336" s="18"/>
      <c r="E336" s="18"/>
    </row>
    <row r="337" spans="1:5" s="2" customFormat="1" x14ac:dyDescent="0.2">
      <c r="A337" s="50" t="s">
        <v>738</v>
      </c>
      <c r="B337" s="6" t="s">
        <v>668</v>
      </c>
      <c r="C337" s="6"/>
      <c r="D337" s="6"/>
      <c r="E337" s="6"/>
    </row>
    <row r="338" spans="1:5" s="2" customFormat="1" ht="14.25" x14ac:dyDescent="0.2">
      <c r="A338" s="13"/>
      <c r="B338" s="14" t="s">
        <v>264</v>
      </c>
      <c r="C338" s="13" t="s">
        <v>196</v>
      </c>
      <c r="D338" s="92"/>
      <c r="E338" s="92"/>
    </row>
    <row r="339" spans="1:5" s="2" customFormat="1" ht="14.25" x14ac:dyDescent="0.2">
      <c r="A339" s="13"/>
      <c r="B339" s="14" t="s">
        <v>265</v>
      </c>
      <c r="C339" s="13" t="s">
        <v>79</v>
      </c>
      <c r="D339" s="92"/>
      <c r="E339" s="92"/>
    </row>
    <row r="340" spans="1:5" s="2" customFormat="1" ht="14.25" x14ac:dyDescent="0.2">
      <c r="A340" s="13"/>
      <c r="B340" s="14" t="s">
        <v>266</v>
      </c>
      <c r="C340" s="13" t="s">
        <v>30</v>
      </c>
      <c r="D340" s="92"/>
      <c r="E340" s="92"/>
    </row>
    <row r="341" spans="1:5" s="2" customFormat="1" ht="14.25" x14ac:dyDescent="0.2">
      <c r="A341" s="13"/>
      <c r="B341" s="14" t="s">
        <v>267</v>
      </c>
      <c r="C341" s="13" t="s">
        <v>30</v>
      </c>
      <c r="D341" s="92"/>
      <c r="E341" s="92"/>
    </row>
    <row r="342" spans="1:5" s="2" customFormat="1" ht="14.25" x14ac:dyDescent="0.2">
      <c r="A342" s="13"/>
      <c r="B342" s="14" t="s">
        <v>268</v>
      </c>
      <c r="C342" s="13" t="s">
        <v>106</v>
      </c>
      <c r="D342" s="92"/>
      <c r="E342" s="92"/>
    </row>
    <row r="343" spans="1:5" s="2" customFormat="1" ht="14.25" x14ac:dyDescent="0.2">
      <c r="A343" s="13"/>
      <c r="B343" s="14" t="s">
        <v>269</v>
      </c>
      <c r="C343" s="13" t="s">
        <v>71</v>
      </c>
      <c r="D343" s="92"/>
      <c r="E343" s="92"/>
    </row>
    <row r="344" spans="1:5" s="2" customFormat="1" ht="14.25" x14ac:dyDescent="0.2">
      <c r="A344" s="13"/>
      <c r="B344" s="14" t="s">
        <v>73</v>
      </c>
      <c r="C344" s="13" t="s">
        <v>58</v>
      </c>
      <c r="D344" s="92"/>
      <c r="E344" s="92"/>
    </row>
    <row r="345" spans="1:5" s="2" customFormat="1" ht="28.5" x14ac:dyDescent="0.2">
      <c r="A345" s="13"/>
      <c r="B345" s="14" t="s">
        <v>270</v>
      </c>
      <c r="C345" s="13" t="s">
        <v>30</v>
      </c>
      <c r="D345" s="94"/>
      <c r="E345" s="94"/>
    </row>
    <row r="346" spans="1:5" s="2" customFormat="1" ht="8.1" customHeight="1" x14ac:dyDescent="0.2">
      <c r="A346" s="24"/>
      <c r="B346" s="23"/>
      <c r="C346" s="24"/>
      <c r="D346" s="24"/>
      <c r="E346" s="24"/>
    </row>
    <row r="347" spans="1:5" s="2" customFormat="1" x14ac:dyDescent="0.2">
      <c r="A347" s="50" t="s">
        <v>739</v>
      </c>
      <c r="B347" s="6" t="s">
        <v>577</v>
      </c>
      <c r="C347" s="6"/>
      <c r="D347" s="6"/>
      <c r="E347" s="6"/>
    </row>
    <row r="348" spans="1:5" s="2" customFormat="1" ht="14.25" x14ac:dyDescent="0.2">
      <c r="A348" s="13"/>
      <c r="B348" s="16" t="s">
        <v>271</v>
      </c>
      <c r="C348" s="13" t="s">
        <v>0</v>
      </c>
      <c r="D348" s="92"/>
      <c r="E348" s="92"/>
    </row>
    <row r="349" spans="1:5" s="2" customFormat="1" ht="14.25" x14ac:dyDescent="0.2">
      <c r="A349" s="13"/>
      <c r="B349" s="16" t="s">
        <v>272</v>
      </c>
      <c r="C349" s="13" t="s">
        <v>0</v>
      </c>
      <c r="D349" s="92"/>
      <c r="E349" s="92"/>
    </row>
    <row r="350" spans="1:5" s="2" customFormat="1" ht="14.25" x14ac:dyDescent="0.2">
      <c r="A350" s="13"/>
      <c r="B350" s="14" t="s">
        <v>273</v>
      </c>
      <c r="C350" s="13" t="s">
        <v>196</v>
      </c>
      <c r="D350" s="92"/>
      <c r="E350" s="92"/>
    </row>
    <row r="351" spans="1:5" s="2" customFormat="1" ht="14.25" x14ac:dyDescent="0.2">
      <c r="A351" s="13"/>
      <c r="B351" s="14" t="s">
        <v>274</v>
      </c>
      <c r="C351" s="13" t="s">
        <v>71</v>
      </c>
      <c r="D351" s="92"/>
      <c r="E351" s="92"/>
    </row>
    <row r="352" spans="1:5" s="2" customFormat="1" ht="14.25" x14ac:dyDescent="0.2">
      <c r="A352" s="13"/>
      <c r="B352" s="14" t="s">
        <v>275</v>
      </c>
      <c r="C352" s="13" t="s">
        <v>276</v>
      </c>
      <c r="D352" s="92"/>
      <c r="E352" s="92"/>
    </row>
    <row r="353" spans="1:5" s="2" customFormat="1" ht="14.25" x14ac:dyDescent="0.2">
      <c r="A353" s="13"/>
      <c r="B353" s="14" t="s">
        <v>277</v>
      </c>
      <c r="C353" s="13" t="s">
        <v>276</v>
      </c>
      <c r="D353" s="92"/>
      <c r="E353" s="92"/>
    </row>
    <row r="354" spans="1:5" s="2" customFormat="1" ht="14.25" x14ac:dyDescent="0.2">
      <c r="A354" s="13"/>
      <c r="B354" s="14" t="s">
        <v>278</v>
      </c>
      <c r="C354" s="13" t="s">
        <v>19</v>
      </c>
      <c r="D354" s="92"/>
      <c r="E354" s="92"/>
    </row>
    <row r="355" spans="1:5" s="2" customFormat="1" ht="14.25" x14ac:dyDescent="0.2">
      <c r="A355" s="13"/>
      <c r="B355" s="14" t="s">
        <v>279</v>
      </c>
      <c r="C355" s="13" t="s">
        <v>280</v>
      </c>
      <c r="D355" s="92"/>
      <c r="E355" s="92"/>
    </row>
    <row r="356" spans="1:5" s="2" customFormat="1" ht="14.25" x14ac:dyDescent="0.2">
      <c r="A356" s="13"/>
      <c r="B356" s="14" t="s">
        <v>281</v>
      </c>
      <c r="C356" s="13" t="s">
        <v>231</v>
      </c>
      <c r="D356" s="92"/>
      <c r="E356" s="92"/>
    </row>
    <row r="357" spans="1:5" s="2" customFormat="1" ht="16.5" x14ac:dyDescent="0.2">
      <c r="A357" s="13"/>
      <c r="B357" s="14" t="s">
        <v>282</v>
      </c>
      <c r="C357" s="13" t="s">
        <v>517</v>
      </c>
      <c r="D357" s="92"/>
      <c r="E357" s="92"/>
    </row>
    <row r="358" spans="1:5" s="2" customFormat="1" ht="28.5" x14ac:dyDescent="0.2">
      <c r="A358" s="13"/>
      <c r="B358" s="14" t="s">
        <v>283</v>
      </c>
      <c r="C358" s="13" t="s">
        <v>34</v>
      </c>
      <c r="D358" s="94"/>
      <c r="E358" s="94"/>
    </row>
    <row r="359" spans="1:5" s="2" customFormat="1" ht="28.5" x14ac:dyDescent="0.2">
      <c r="A359" s="13"/>
      <c r="B359" s="14" t="s">
        <v>284</v>
      </c>
      <c r="C359" s="13" t="s">
        <v>34</v>
      </c>
      <c r="D359" s="94"/>
      <c r="E359" s="94"/>
    </row>
    <row r="360" spans="1:5" s="2" customFormat="1" ht="14.25" x14ac:dyDescent="0.2">
      <c r="A360" s="13"/>
      <c r="B360" s="14" t="s">
        <v>285</v>
      </c>
      <c r="C360" s="13" t="s">
        <v>286</v>
      </c>
      <c r="D360" s="92"/>
      <c r="E360" s="92"/>
    </row>
    <row r="361" spans="1:5" s="2" customFormat="1" ht="8.1" customHeight="1" x14ac:dyDescent="0.2">
      <c r="A361" s="19"/>
      <c r="B361" s="18"/>
      <c r="C361" s="19"/>
      <c r="D361" s="18"/>
      <c r="E361" s="18"/>
    </row>
    <row r="362" spans="1:5" s="2" customFormat="1" x14ac:dyDescent="0.2">
      <c r="A362" s="50" t="s">
        <v>574</v>
      </c>
      <c r="B362" s="6" t="s">
        <v>727</v>
      </c>
      <c r="C362" s="6"/>
      <c r="D362" s="6"/>
      <c r="E362" s="6"/>
    </row>
    <row r="363" spans="1:5" s="2" customFormat="1" ht="8.1" customHeight="1" x14ac:dyDescent="0.2">
      <c r="A363" s="24"/>
      <c r="B363" s="23"/>
      <c r="C363" s="24"/>
      <c r="D363" s="24"/>
      <c r="E363" s="24"/>
    </row>
    <row r="364" spans="1:5" s="2" customFormat="1" x14ac:dyDescent="0.2">
      <c r="A364" s="50" t="s">
        <v>740</v>
      </c>
      <c r="B364" s="6" t="s">
        <v>578</v>
      </c>
      <c r="C364" s="6"/>
      <c r="D364" s="6"/>
      <c r="E364" s="6"/>
    </row>
    <row r="365" spans="1:5" s="2" customFormat="1" ht="14.25" x14ac:dyDescent="0.2">
      <c r="A365" s="13"/>
      <c r="B365" s="16" t="s">
        <v>287</v>
      </c>
      <c r="C365" s="13"/>
      <c r="D365" s="92"/>
      <c r="E365" s="92"/>
    </row>
    <row r="366" spans="1:5" s="2" customFormat="1" ht="14.25" x14ac:dyDescent="0.2">
      <c r="A366" s="13"/>
      <c r="B366" s="16" t="s">
        <v>288</v>
      </c>
      <c r="C366" s="13" t="s">
        <v>289</v>
      </c>
      <c r="D366" s="92"/>
      <c r="E366" s="92"/>
    </row>
    <row r="367" spans="1:5" s="2" customFormat="1" ht="14.25" x14ac:dyDescent="0.2">
      <c r="A367" s="13"/>
      <c r="B367" s="16" t="s">
        <v>290</v>
      </c>
      <c r="C367" s="13" t="s">
        <v>289</v>
      </c>
      <c r="D367" s="92"/>
      <c r="E367" s="92"/>
    </row>
    <row r="368" spans="1:5" s="2" customFormat="1" ht="14.25" x14ac:dyDescent="0.2">
      <c r="A368" s="13"/>
      <c r="B368" s="16" t="s">
        <v>291</v>
      </c>
      <c r="C368" s="13" t="s">
        <v>289</v>
      </c>
      <c r="D368" s="92"/>
      <c r="E368" s="92"/>
    </row>
    <row r="369" spans="1:5" s="2" customFormat="1" ht="14.25" x14ac:dyDescent="0.2">
      <c r="A369" s="13"/>
      <c r="B369" s="16" t="s">
        <v>292</v>
      </c>
      <c r="C369" s="13" t="s">
        <v>289</v>
      </c>
      <c r="D369" s="92"/>
      <c r="E369" s="92"/>
    </row>
    <row r="370" spans="1:5" s="2" customFormat="1" ht="28.5" x14ac:dyDescent="0.2">
      <c r="A370" s="13"/>
      <c r="B370" s="14" t="s">
        <v>293</v>
      </c>
      <c r="C370" s="13" t="s">
        <v>289</v>
      </c>
      <c r="D370" s="92"/>
      <c r="E370" s="92"/>
    </row>
    <row r="371" spans="1:5" s="2" customFormat="1" ht="14.25" x14ac:dyDescent="0.2">
      <c r="A371" s="13"/>
      <c r="B371" s="14" t="s">
        <v>294</v>
      </c>
      <c r="C371" s="13" t="s">
        <v>289</v>
      </c>
      <c r="D371" s="92"/>
      <c r="E371" s="92"/>
    </row>
    <row r="372" spans="1:5" s="2" customFormat="1" ht="14.25" x14ac:dyDescent="0.2">
      <c r="A372" s="13"/>
      <c r="B372" s="14" t="s">
        <v>295</v>
      </c>
      <c r="C372" s="13" t="s">
        <v>289</v>
      </c>
      <c r="D372" s="92"/>
      <c r="E372" s="92"/>
    </row>
    <row r="373" spans="1:5" s="2" customFormat="1" ht="14.25" x14ac:dyDescent="0.2">
      <c r="A373" s="13"/>
      <c r="B373" s="14" t="s">
        <v>296</v>
      </c>
      <c r="C373" s="13" t="s">
        <v>289</v>
      </c>
      <c r="D373" s="92"/>
      <c r="E373" s="92"/>
    </row>
    <row r="374" spans="1:5" s="2" customFormat="1" ht="14.25" x14ac:dyDescent="0.2">
      <c r="A374" s="13"/>
      <c r="B374" s="14" t="s">
        <v>297</v>
      </c>
      <c r="C374" s="13" t="s">
        <v>289</v>
      </c>
      <c r="D374" s="92"/>
      <c r="E374" s="92"/>
    </row>
    <row r="375" spans="1:5" s="2" customFormat="1" ht="14.25" x14ac:dyDescent="0.2">
      <c r="A375" s="13"/>
      <c r="B375" s="14" t="s">
        <v>298</v>
      </c>
      <c r="C375" s="13" t="s">
        <v>289</v>
      </c>
      <c r="D375" s="92"/>
      <c r="E375" s="92"/>
    </row>
    <row r="376" spans="1:5" s="2" customFormat="1" ht="14.25" x14ac:dyDescent="0.2">
      <c r="A376" s="13"/>
      <c r="B376" s="14" t="s">
        <v>299</v>
      </c>
      <c r="C376" s="13" t="s">
        <v>289</v>
      </c>
      <c r="D376" s="92"/>
      <c r="E376" s="92"/>
    </row>
    <row r="377" spans="1:5" s="2" customFormat="1" ht="14.25" x14ac:dyDescent="0.2">
      <c r="A377" s="13"/>
      <c r="B377" s="14" t="s">
        <v>300</v>
      </c>
      <c r="C377" s="13" t="s">
        <v>289</v>
      </c>
      <c r="D377" s="92"/>
      <c r="E377" s="92"/>
    </row>
    <row r="378" spans="1:5" s="2" customFormat="1" ht="8.1" customHeight="1" x14ac:dyDescent="0.2">
      <c r="A378" s="24"/>
      <c r="B378" s="23"/>
      <c r="C378" s="24"/>
      <c r="D378" s="24"/>
      <c r="E378" s="24"/>
    </row>
    <row r="379" spans="1:5" s="2" customFormat="1" x14ac:dyDescent="0.2">
      <c r="A379" s="50" t="s">
        <v>741</v>
      </c>
      <c r="B379" s="6" t="s">
        <v>669</v>
      </c>
      <c r="C379" s="6"/>
      <c r="D379" s="6"/>
      <c r="E379" s="6"/>
    </row>
    <row r="380" spans="1:5" s="2" customFormat="1" ht="28.5" x14ac:dyDescent="0.2">
      <c r="A380" s="13"/>
      <c r="B380" s="16" t="s">
        <v>579</v>
      </c>
      <c r="C380" s="13" t="s">
        <v>64</v>
      </c>
      <c r="D380" s="92"/>
      <c r="E380" s="92"/>
    </row>
    <row r="381" spans="1:5" s="2" customFormat="1" ht="14.25" x14ac:dyDescent="0.2">
      <c r="A381" s="13"/>
      <c r="B381" s="16" t="s">
        <v>580</v>
      </c>
      <c r="C381" s="13" t="s">
        <v>64</v>
      </c>
      <c r="D381" s="92"/>
      <c r="E381" s="92"/>
    </row>
    <row r="382" spans="1:5" s="2" customFormat="1" ht="14.25" x14ac:dyDescent="0.2">
      <c r="A382" s="13"/>
      <c r="B382" s="16" t="s">
        <v>581</v>
      </c>
      <c r="C382" s="13" t="s">
        <v>64</v>
      </c>
      <c r="D382" s="92"/>
      <c r="E382" s="92"/>
    </row>
    <row r="383" spans="1:5" s="2" customFormat="1" ht="8.1" customHeight="1" x14ac:dyDescent="0.2">
      <c r="A383" s="24"/>
      <c r="B383" s="23"/>
      <c r="C383" s="24"/>
      <c r="D383" s="24"/>
      <c r="E383" s="24"/>
    </row>
    <row r="384" spans="1:5" s="2" customFormat="1" x14ac:dyDescent="0.2">
      <c r="A384" s="50">
        <v>6</v>
      </c>
      <c r="B384" s="6" t="s">
        <v>607</v>
      </c>
      <c r="C384" s="6"/>
      <c r="D384" s="6"/>
      <c r="E384" s="6"/>
    </row>
    <row r="385" spans="1:5" s="2" customFormat="1" ht="8.1" customHeight="1" x14ac:dyDescent="0.2">
      <c r="A385" s="19"/>
      <c r="B385" s="18"/>
      <c r="C385" s="19"/>
      <c r="D385" s="18"/>
      <c r="E385" s="18"/>
    </row>
    <row r="386" spans="1:5" s="2" customFormat="1" x14ac:dyDescent="0.2">
      <c r="A386" s="57" t="s">
        <v>6</v>
      </c>
      <c r="B386" s="17" t="s">
        <v>671</v>
      </c>
      <c r="C386" s="17"/>
      <c r="D386" s="17"/>
      <c r="E386" s="17"/>
    </row>
    <row r="387" spans="1:5" s="2" customFormat="1" ht="28.5" customHeight="1" x14ac:dyDescent="0.2">
      <c r="A387" s="71"/>
      <c r="B387" s="72" t="s">
        <v>313</v>
      </c>
      <c r="C387" s="72"/>
      <c r="D387" s="72"/>
      <c r="E387" s="72"/>
    </row>
    <row r="388" spans="1:5" s="2" customFormat="1" ht="14.25" x14ac:dyDescent="0.2">
      <c r="A388" s="13"/>
      <c r="B388" s="14" t="s">
        <v>437</v>
      </c>
      <c r="C388" s="13" t="s">
        <v>276</v>
      </c>
      <c r="D388" s="92"/>
      <c r="E388" s="92"/>
    </row>
    <row r="389" spans="1:5" s="2" customFormat="1" ht="14.25" x14ac:dyDescent="0.2">
      <c r="A389" s="13"/>
      <c r="B389" s="14" t="s">
        <v>438</v>
      </c>
      <c r="C389" s="13" t="s">
        <v>248</v>
      </c>
      <c r="D389" s="92"/>
      <c r="E389" s="92"/>
    </row>
    <row r="390" spans="1:5" s="2" customFormat="1" ht="14.25" x14ac:dyDescent="0.2">
      <c r="A390" s="13"/>
      <c r="B390" s="14" t="s">
        <v>439</v>
      </c>
      <c r="C390" s="13" t="s">
        <v>276</v>
      </c>
      <c r="D390" s="92"/>
      <c r="E390" s="92"/>
    </row>
    <row r="391" spans="1:5" s="2" customFormat="1" ht="14.25" x14ac:dyDescent="0.2">
      <c r="A391" s="13"/>
      <c r="B391" s="14" t="s">
        <v>440</v>
      </c>
      <c r="C391" s="13" t="s">
        <v>276</v>
      </c>
      <c r="D391" s="92"/>
      <c r="E391" s="92"/>
    </row>
    <row r="392" spans="1:5" s="2" customFormat="1" ht="14.25" x14ac:dyDescent="0.2">
      <c r="A392" s="13"/>
      <c r="B392" s="14" t="s">
        <v>441</v>
      </c>
      <c r="C392" s="13" t="s">
        <v>248</v>
      </c>
      <c r="D392" s="92"/>
      <c r="E392" s="92"/>
    </row>
    <row r="393" spans="1:5" s="2" customFormat="1" ht="14.25" x14ac:dyDescent="0.2">
      <c r="A393" s="13"/>
      <c r="B393" s="14" t="s">
        <v>442</v>
      </c>
      <c r="C393" s="13" t="s">
        <v>248</v>
      </c>
      <c r="D393" s="92"/>
      <c r="E393" s="92"/>
    </row>
    <row r="394" spans="1:5" s="2" customFormat="1" ht="14.25" x14ac:dyDescent="0.2">
      <c r="A394" s="13"/>
      <c r="B394" s="14" t="s">
        <v>443</v>
      </c>
      <c r="C394" s="13" t="s">
        <v>487</v>
      </c>
      <c r="D394" s="78">
        <v>50</v>
      </c>
      <c r="E394" s="78">
        <v>50</v>
      </c>
    </row>
    <row r="395" spans="1:5" s="2" customFormat="1" ht="14.25" x14ac:dyDescent="0.2">
      <c r="A395" s="13"/>
      <c r="B395" s="14" t="s">
        <v>444</v>
      </c>
      <c r="C395" s="13"/>
      <c r="D395" s="78" t="s">
        <v>489</v>
      </c>
      <c r="E395" s="78" t="s">
        <v>489</v>
      </c>
    </row>
    <row r="396" spans="1:5" s="2" customFormat="1" ht="14.25" x14ac:dyDescent="0.2">
      <c r="A396" s="13"/>
      <c r="B396" s="14" t="s">
        <v>445</v>
      </c>
      <c r="C396" s="13"/>
      <c r="D396" s="78" t="s">
        <v>488</v>
      </c>
      <c r="E396" s="78" t="s">
        <v>488</v>
      </c>
    </row>
    <row r="397" spans="1:5" s="2" customFormat="1" ht="14.25" x14ac:dyDescent="0.2">
      <c r="A397" s="13"/>
      <c r="B397" s="14" t="s">
        <v>446</v>
      </c>
      <c r="C397" s="13"/>
      <c r="D397" s="92"/>
      <c r="E397" s="92"/>
    </row>
    <row r="398" spans="1:5" s="2" customFormat="1" ht="14.25" x14ac:dyDescent="0.2">
      <c r="A398" s="13"/>
      <c r="B398" s="14" t="s">
        <v>684</v>
      </c>
      <c r="C398" s="13"/>
      <c r="D398" s="92"/>
      <c r="E398" s="92"/>
    </row>
    <row r="399" spans="1:5" s="2" customFormat="1" ht="14.25" x14ac:dyDescent="0.2">
      <c r="A399" s="13"/>
      <c r="B399" s="14" t="s">
        <v>447</v>
      </c>
      <c r="C399" s="13"/>
      <c r="D399" s="92"/>
      <c r="E399" s="92"/>
    </row>
    <row r="400" spans="1:5" s="2" customFormat="1" ht="14.25" x14ac:dyDescent="0.2">
      <c r="A400" s="13"/>
      <c r="B400" s="14" t="s">
        <v>448</v>
      </c>
      <c r="C400" s="13" t="s">
        <v>449</v>
      </c>
      <c r="D400" s="92"/>
      <c r="E400" s="92"/>
    </row>
    <row r="401" spans="1:5" s="2" customFormat="1" ht="14.25" x14ac:dyDescent="0.2">
      <c r="A401" s="13"/>
      <c r="B401" s="14" t="s">
        <v>450</v>
      </c>
      <c r="C401" s="13" t="s">
        <v>248</v>
      </c>
      <c r="D401" s="92"/>
      <c r="E401" s="92"/>
    </row>
    <row r="402" spans="1:5" s="2" customFormat="1" ht="14.25" x14ac:dyDescent="0.2">
      <c r="A402" s="13"/>
      <c r="B402" s="14" t="s">
        <v>451</v>
      </c>
      <c r="C402" s="13" t="s">
        <v>336</v>
      </c>
      <c r="D402" s="92"/>
      <c r="E402" s="92"/>
    </row>
    <row r="403" spans="1:5" s="2" customFormat="1" ht="14.25" x14ac:dyDescent="0.2">
      <c r="A403" s="13"/>
      <c r="B403" s="14" t="s">
        <v>452</v>
      </c>
      <c r="C403" s="13" t="s">
        <v>453</v>
      </c>
      <c r="D403" s="92"/>
      <c r="E403" s="92"/>
    </row>
    <row r="404" spans="1:5" s="2" customFormat="1" ht="14.25" x14ac:dyDescent="0.2">
      <c r="A404" s="13"/>
      <c r="B404" s="14" t="s">
        <v>454</v>
      </c>
      <c r="C404" s="13" t="s">
        <v>531</v>
      </c>
      <c r="D404" s="92"/>
      <c r="E404" s="92"/>
    </row>
    <row r="405" spans="1:5" s="2" customFormat="1" ht="14.25" x14ac:dyDescent="0.2">
      <c r="A405" s="13"/>
      <c r="B405" s="14" t="s">
        <v>455</v>
      </c>
      <c r="C405" s="13" t="s">
        <v>531</v>
      </c>
      <c r="D405" s="92"/>
      <c r="E405" s="92"/>
    </row>
    <row r="406" spans="1:5" s="2" customFormat="1" ht="14.25" x14ac:dyDescent="0.2">
      <c r="A406" s="13"/>
      <c r="B406" s="14" t="s">
        <v>456</v>
      </c>
      <c r="C406" s="13" t="s">
        <v>26</v>
      </c>
      <c r="D406" s="92"/>
      <c r="E406" s="92"/>
    </row>
    <row r="407" spans="1:5" s="2" customFormat="1" ht="14.25" x14ac:dyDescent="0.2">
      <c r="A407" s="13"/>
      <c r="B407" s="14" t="s">
        <v>457</v>
      </c>
      <c r="C407" s="13" t="s">
        <v>26</v>
      </c>
      <c r="D407" s="92"/>
      <c r="E407" s="92"/>
    </row>
    <row r="408" spans="1:5" s="2" customFormat="1" ht="14.25" x14ac:dyDescent="0.2">
      <c r="A408" s="13"/>
      <c r="B408" s="14" t="s">
        <v>458</v>
      </c>
      <c r="C408" s="13" t="s">
        <v>26</v>
      </c>
      <c r="D408" s="92"/>
      <c r="E408" s="92"/>
    </row>
    <row r="409" spans="1:5" s="2" customFormat="1" ht="14.25" x14ac:dyDescent="0.2">
      <c r="A409" s="13"/>
      <c r="B409" s="14" t="s">
        <v>459</v>
      </c>
      <c r="C409" s="13"/>
      <c r="D409" s="92"/>
      <c r="E409" s="92"/>
    </row>
    <row r="410" spans="1:5" s="2" customFormat="1" ht="14.25" x14ac:dyDescent="0.2">
      <c r="A410" s="13"/>
      <c r="B410" s="14" t="s">
        <v>460</v>
      </c>
      <c r="C410" s="13" t="s">
        <v>532</v>
      </c>
      <c r="D410" s="92"/>
      <c r="E410" s="92"/>
    </row>
    <row r="411" spans="1:5" s="2" customFormat="1" ht="14.25" x14ac:dyDescent="0.2">
      <c r="A411" s="13"/>
      <c r="B411" s="14" t="s">
        <v>461</v>
      </c>
      <c r="C411" s="13"/>
      <c r="D411" s="92"/>
      <c r="E411" s="92"/>
    </row>
    <row r="412" spans="1:5" s="2" customFormat="1" ht="14.25" x14ac:dyDescent="0.2">
      <c r="A412" s="13"/>
      <c r="B412" s="14" t="s">
        <v>462</v>
      </c>
      <c r="C412" s="13" t="s">
        <v>463</v>
      </c>
      <c r="D412" s="92"/>
      <c r="E412" s="92"/>
    </row>
    <row r="413" spans="1:5" s="2" customFormat="1" ht="14.25" x14ac:dyDescent="0.2">
      <c r="A413" s="13"/>
      <c r="B413" s="14" t="s">
        <v>464</v>
      </c>
      <c r="C413" s="13" t="s">
        <v>465</v>
      </c>
      <c r="D413" s="92"/>
      <c r="E413" s="92"/>
    </row>
    <row r="414" spans="1:5" s="2" customFormat="1" ht="14.25" x14ac:dyDescent="0.2">
      <c r="A414" s="13"/>
      <c r="B414" s="14" t="s">
        <v>466</v>
      </c>
      <c r="C414" s="13" t="s">
        <v>47</v>
      </c>
      <c r="D414" s="92"/>
      <c r="E414" s="92"/>
    </row>
    <row r="415" spans="1:5" s="2" customFormat="1" ht="14.25" x14ac:dyDescent="0.2">
      <c r="A415" s="13"/>
      <c r="B415" s="14" t="s">
        <v>467</v>
      </c>
      <c r="C415" s="13" t="s">
        <v>47</v>
      </c>
      <c r="D415" s="92"/>
      <c r="E415" s="92"/>
    </row>
    <row r="416" spans="1:5" s="2" customFormat="1" ht="14.25" x14ac:dyDescent="0.2">
      <c r="A416" s="13"/>
      <c r="B416" s="14" t="s">
        <v>468</v>
      </c>
      <c r="C416" s="13" t="s">
        <v>469</v>
      </c>
      <c r="D416" s="92"/>
      <c r="E416" s="92"/>
    </row>
    <row r="417" spans="1:5" s="2" customFormat="1" ht="14.25" x14ac:dyDescent="0.2">
      <c r="A417" s="13"/>
      <c r="B417" s="14" t="s">
        <v>470</v>
      </c>
      <c r="C417" s="13" t="s">
        <v>394</v>
      </c>
      <c r="D417" s="92"/>
      <c r="E417" s="92"/>
    </row>
    <row r="418" spans="1:5" s="2" customFormat="1" ht="14.25" x14ac:dyDescent="0.2">
      <c r="A418" s="13"/>
      <c r="B418" s="14" t="s">
        <v>471</v>
      </c>
      <c r="C418" s="13" t="s">
        <v>394</v>
      </c>
      <c r="D418" s="92"/>
      <c r="E418" s="92"/>
    </row>
    <row r="419" spans="1:5" s="2" customFormat="1" ht="14.25" x14ac:dyDescent="0.2">
      <c r="A419" s="13"/>
      <c r="B419" s="14" t="s">
        <v>472</v>
      </c>
      <c r="C419" s="13" t="s">
        <v>248</v>
      </c>
      <c r="D419" s="92"/>
      <c r="E419" s="92"/>
    </row>
    <row r="420" spans="1:5" s="2" customFormat="1" ht="14.25" x14ac:dyDescent="0.2">
      <c r="A420" s="13"/>
      <c r="B420" s="14" t="s">
        <v>473</v>
      </c>
      <c r="C420" s="13" t="s">
        <v>248</v>
      </c>
      <c r="D420" s="92"/>
      <c r="E420" s="92"/>
    </row>
    <row r="421" spans="1:5" s="2" customFormat="1" ht="14.25" x14ac:dyDescent="0.2">
      <c r="A421" s="13"/>
      <c r="B421" s="14" t="s">
        <v>474</v>
      </c>
      <c r="C421" s="13" t="s">
        <v>475</v>
      </c>
      <c r="D421" s="92"/>
      <c r="E421" s="92"/>
    </row>
    <row r="422" spans="1:5" s="2" customFormat="1" ht="14.25" x14ac:dyDescent="0.2">
      <c r="A422" s="13"/>
      <c r="B422" s="14" t="s">
        <v>476</v>
      </c>
      <c r="C422" s="13" t="s">
        <v>477</v>
      </c>
      <c r="D422" s="92"/>
      <c r="E422" s="92"/>
    </row>
    <row r="423" spans="1:5" s="2" customFormat="1" ht="14.25" x14ac:dyDescent="0.2">
      <c r="A423" s="13"/>
      <c r="B423" s="14" t="s">
        <v>478</v>
      </c>
      <c r="C423" s="13" t="s">
        <v>336</v>
      </c>
      <c r="D423" s="92"/>
      <c r="E423" s="92"/>
    </row>
    <row r="424" spans="1:5" s="2" customFormat="1" ht="14.25" x14ac:dyDescent="0.2">
      <c r="A424" s="13"/>
      <c r="B424" s="14" t="s">
        <v>479</v>
      </c>
      <c r="C424" s="13" t="s">
        <v>276</v>
      </c>
      <c r="D424" s="92"/>
      <c r="E424" s="92"/>
    </row>
    <row r="425" spans="1:5" s="2" customFormat="1" ht="14.25" x14ac:dyDescent="0.2">
      <c r="A425" s="13"/>
      <c r="B425" s="14" t="s">
        <v>480</v>
      </c>
      <c r="C425" s="13" t="s">
        <v>394</v>
      </c>
      <c r="D425" s="92"/>
      <c r="E425" s="92"/>
    </row>
    <row r="426" spans="1:5" s="2" customFormat="1" ht="14.25" x14ac:dyDescent="0.2">
      <c r="A426" s="13"/>
      <c r="B426" s="14" t="s">
        <v>481</v>
      </c>
      <c r="C426" s="13" t="s">
        <v>127</v>
      </c>
      <c r="D426" s="92"/>
      <c r="E426" s="92"/>
    </row>
    <row r="427" spans="1:5" s="2" customFormat="1" ht="14.25" x14ac:dyDescent="0.2">
      <c r="A427" s="13"/>
      <c r="B427" s="14" t="s">
        <v>482</v>
      </c>
      <c r="C427" s="13" t="s">
        <v>483</v>
      </c>
      <c r="D427" s="92"/>
      <c r="E427" s="92"/>
    </row>
    <row r="428" spans="1:5" s="2" customFormat="1" ht="14.25" x14ac:dyDescent="0.2">
      <c r="A428" s="13"/>
      <c r="B428" s="14" t="s">
        <v>484</v>
      </c>
      <c r="C428" s="13" t="s">
        <v>248</v>
      </c>
      <c r="D428" s="92"/>
      <c r="E428" s="92"/>
    </row>
    <row r="429" spans="1:5" s="2" customFormat="1" ht="14.25" x14ac:dyDescent="0.2">
      <c r="A429" s="13"/>
      <c r="B429" s="14" t="s">
        <v>485</v>
      </c>
      <c r="C429" s="13"/>
      <c r="D429" s="92"/>
      <c r="E429" s="92"/>
    </row>
    <row r="430" spans="1:5" s="2" customFormat="1" ht="14.25" x14ac:dyDescent="0.2">
      <c r="A430" s="13"/>
      <c r="B430" s="14" t="s">
        <v>486</v>
      </c>
      <c r="C430" s="13" t="s">
        <v>24</v>
      </c>
      <c r="D430" s="92"/>
      <c r="E430" s="92"/>
    </row>
    <row r="431" spans="1:5" s="2" customFormat="1" ht="8.1" customHeight="1" x14ac:dyDescent="0.2">
      <c r="A431" s="24"/>
      <c r="B431" s="23"/>
      <c r="C431" s="24"/>
      <c r="D431" s="23"/>
      <c r="E431" s="23"/>
    </row>
    <row r="432" spans="1:5" s="2" customFormat="1" x14ac:dyDescent="0.2">
      <c r="A432" s="50" t="s">
        <v>584</v>
      </c>
      <c r="B432" s="6" t="s">
        <v>672</v>
      </c>
      <c r="C432" s="6"/>
      <c r="D432" s="6"/>
      <c r="E432" s="6"/>
    </row>
    <row r="433" spans="1:5" s="2" customFormat="1" ht="14.25" x14ac:dyDescent="0.2">
      <c r="A433" s="13"/>
      <c r="B433" s="16" t="s">
        <v>314</v>
      </c>
      <c r="C433" s="13" t="s">
        <v>24</v>
      </c>
      <c r="D433" s="92"/>
      <c r="E433" s="92"/>
    </row>
    <row r="434" spans="1:5" s="2" customFormat="1" ht="14.25" x14ac:dyDescent="0.2">
      <c r="A434" s="13"/>
      <c r="B434" s="16" t="s">
        <v>315</v>
      </c>
      <c r="C434" s="13" t="s">
        <v>24</v>
      </c>
      <c r="D434" s="92"/>
      <c r="E434" s="92"/>
    </row>
    <row r="435" spans="1:5" s="2" customFormat="1" ht="8.1" customHeight="1" x14ac:dyDescent="0.2">
      <c r="A435" s="19"/>
      <c r="B435" s="18"/>
      <c r="C435" s="19"/>
      <c r="D435" s="18"/>
      <c r="E435" s="18"/>
    </row>
    <row r="436" spans="1:5" s="2" customFormat="1" x14ac:dyDescent="0.2">
      <c r="A436" s="50" t="s">
        <v>7</v>
      </c>
      <c r="B436" s="6" t="s">
        <v>673</v>
      </c>
      <c r="C436" s="6"/>
      <c r="D436" s="6"/>
      <c r="E436" s="6"/>
    </row>
    <row r="437" spans="1:5" s="2" customFormat="1" ht="14.25" x14ac:dyDescent="0.2">
      <c r="A437" s="13"/>
      <c r="B437" s="16" t="s">
        <v>316</v>
      </c>
      <c r="C437" s="13" t="s">
        <v>71</v>
      </c>
      <c r="D437" s="92"/>
      <c r="E437" s="92"/>
    </row>
    <row r="438" spans="1:5" s="2" customFormat="1" ht="14.25" x14ac:dyDescent="0.2">
      <c r="A438" s="13"/>
      <c r="B438" s="16" t="s">
        <v>317</v>
      </c>
      <c r="C438" s="13" t="s">
        <v>71</v>
      </c>
      <c r="D438" s="92"/>
      <c r="E438" s="92"/>
    </row>
    <row r="439" spans="1:5" s="2" customFormat="1" ht="14.25" x14ac:dyDescent="0.2">
      <c r="A439" s="13"/>
      <c r="B439" s="16" t="s">
        <v>318</v>
      </c>
      <c r="C439" s="13" t="s">
        <v>71</v>
      </c>
      <c r="D439" s="92"/>
      <c r="E439" s="92"/>
    </row>
    <row r="440" spans="1:5" s="2" customFormat="1" ht="8.1" customHeight="1" x14ac:dyDescent="0.2">
      <c r="A440" s="19"/>
      <c r="B440" s="18"/>
      <c r="C440" s="19"/>
      <c r="D440" s="18"/>
      <c r="E440" s="18"/>
    </row>
    <row r="441" spans="1:5" s="2" customFormat="1" x14ac:dyDescent="0.2">
      <c r="A441" s="50" t="s">
        <v>681</v>
      </c>
      <c r="B441" s="6" t="s">
        <v>585</v>
      </c>
      <c r="C441" s="6"/>
      <c r="D441" s="6"/>
      <c r="E441" s="6"/>
    </row>
    <row r="442" spans="1:5" s="2" customFormat="1" ht="14.25" x14ac:dyDescent="0.2">
      <c r="A442" s="13"/>
      <c r="B442" s="16" t="s">
        <v>319</v>
      </c>
      <c r="C442" s="13" t="s">
        <v>196</v>
      </c>
      <c r="D442" s="92"/>
      <c r="E442" s="92"/>
    </row>
    <row r="443" spans="1:5" s="2" customFormat="1" ht="14.25" x14ac:dyDescent="0.2">
      <c r="A443" s="13"/>
      <c r="B443" s="16" t="s">
        <v>320</v>
      </c>
      <c r="C443" s="13" t="s">
        <v>248</v>
      </c>
      <c r="D443" s="92"/>
      <c r="E443" s="92"/>
    </row>
    <row r="444" spans="1:5" s="2" customFormat="1" ht="18.75" x14ac:dyDescent="0.2">
      <c r="A444" s="13"/>
      <c r="B444" s="16" t="s">
        <v>530</v>
      </c>
      <c r="C444" s="13" t="s">
        <v>276</v>
      </c>
      <c r="D444" s="92"/>
      <c r="E444" s="92"/>
    </row>
    <row r="445" spans="1:5" s="2" customFormat="1" ht="14.25" x14ac:dyDescent="0.2">
      <c r="A445" s="13"/>
      <c r="B445" s="16" t="s">
        <v>321</v>
      </c>
      <c r="C445" s="13" t="s">
        <v>0</v>
      </c>
      <c r="D445" s="92"/>
      <c r="E445" s="92"/>
    </row>
    <row r="446" spans="1:5" s="2" customFormat="1" ht="14.25" x14ac:dyDescent="0.2">
      <c r="A446" s="13"/>
      <c r="B446" s="16" t="s">
        <v>322</v>
      </c>
      <c r="C446" s="13" t="s">
        <v>0</v>
      </c>
      <c r="D446" s="92"/>
      <c r="E446" s="92"/>
    </row>
    <row r="447" spans="1:5" s="2" customFormat="1" ht="14.25" x14ac:dyDescent="0.2">
      <c r="A447" s="13"/>
      <c r="B447" s="16" t="s">
        <v>323</v>
      </c>
      <c r="C447" s="13" t="s">
        <v>0</v>
      </c>
      <c r="D447" s="92"/>
      <c r="E447" s="92"/>
    </row>
    <row r="448" spans="1:5" s="2" customFormat="1" ht="8.1" customHeight="1" x14ac:dyDescent="0.2">
      <c r="A448" s="24"/>
      <c r="B448" s="23"/>
      <c r="C448" s="24"/>
      <c r="D448" s="23"/>
      <c r="E448" s="23"/>
    </row>
    <row r="449" spans="1:5" s="2" customFormat="1" x14ac:dyDescent="0.2">
      <c r="A449" s="50" t="s">
        <v>683</v>
      </c>
      <c r="B449" s="6" t="s">
        <v>586</v>
      </c>
      <c r="C449" s="6"/>
      <c r="D449" s="6"/>
      <c r="E449" s="6"/>
    </row>
    <row r="450" spans="1:5" s="2" customFormat="1" ht="14.25" x14ac:dyDescent="0.2">
      <c r="A450" s="13"/>
      <c r="B450" s="16" t="s">
        <v>324</v>
      </c>
      <c r="C450" s="13" t="s">
        <v>0</v>
      </c>
      <c r="D450" s="92"/>
      <c r="E450" s="92"/>
    </row>
    <row r="451" spans="1:5" s="2" customFormat="1" ht="14.25" x14ac:dyDescent="0.2">
      <c r="A451" s="13"/>
      <c r="B451" s="16" t="s">
        <v>322</v>
      </c>
      <c r="C451" s="13" t="s">
        <v>0</v>
      </c>
      <c r="D451" s="92"/>
      <c r="E451" s="92"/>
    </row>
    <row r="452" spans="1:5" s="2" customFormat="1" ht="14.25" x14ac:dyDescent="0.2">
      <c r="A452" s="13"/>
      <c r="B452" s="16" t="s">
        <v>325</v>
      </c>
      <c r="C452" s="13" t="s">
        <v>24</v>
      </c>
      <c r="D452" s="92"/>
      <c r="E452" s="92"/>
    </row>
    <row r="453" spans="1:5" s="2" customFormat="1" ht="14.25" x14ac:dyDescent="0.2">
      <c r="A453" s="13"/>
      <c r="B453" s="16" t="s">
        <v>326</v>
      </c>
      <c r="C453" s="13" t="s">
        <v>24</v>
      </c>
      <c r="D453" s="92"/>
      <c r="E453" s="92"/>
    </row>
    <row r="454" spans="1:5" s="2" customFormat="1" ht="14.25" x14ac:dyDescent="0.2">
      <c r="A454" s="13"/>
      <c r="B454" s="16" t="s">
        <v>327</v>
      </c>
      <c r="C454" s="13" t="s">
        <v>276</v>
      </c>
      <c r="D454" s="92"/>
      <c r="E454" s="92"/>
    </row>
    <row r="455" spans="1:5" s="2" customFormat="1" ht="14.25" x14ac:dyDescent="0.2">
      <c r="A455" s="13"/>
      <c r="B455" s="16" t="s">
        <v>328</v>
      </c>
      <c r="C455" s="13" t="s">
        <v>24</v>
      </c>
      <c r="D455" s="92"/>
      <c r="E455" s="92"/>
    </row>
    <row r="456" spans="1:5" s="2" customFormat="1" ht="14.25" x14ac:dyDescent="0.2">
      <c r="A456" s="13"/>
      <c r="B456" s="16" t="s">
        <v>329</v>
      </c>
      <c r="C456" s="13" t="s">
        <v>24</v>
      </c>
      <c r="D456" s="92"/>
      <c r="E456" s="92"/>
    </row>
    <row r="457" spans="1:5" s="2" customFormat="1" ht="14.25" x14ac:dyDescent="0.2">
      <c r="A457" s="13"/>
      <c r="B457" s="14" t="s">
        <v>330</v>
      </c>
      <c r="C457" s="13" t="s">
        <v>331</v>
      </c>
      <c r="D457" s="92"/>
      <c r="E457" s="92"/>
    </row>
    <row r="458" spans="1:5" s="2" customFormat="1" ht="14.25" x14ac:dyDescent="0.2">
      <c r="A458" s="13"/>
      <c r="B458" s="14" t="s">
        <v>332</v>
      </c>
      <c r="C458" s="13" t="s">
        <v>127</v>
      </c>
      <c r="D458" s="92"/>
      <c r="E458" s="92"/>
    </row>
    <row r="459" spans="1:5" s="2" customFormat="1" ht="14.25" x14ac:dyDescent="0.2">
      <c r="A459" s="13"/>
      <c r="B459" s="14" t="s">
        <v>333</v>
      </c>
      <c r="C459" s="13" t="s">
        <v>24</v>
      </c>
      <c r="D459" s="92"/>
      <c r="E459" s="92"/>
    </row>
  </sheetData>
  <sheetProtection algorithmName="SHA-512" hashValue="R4BU0voC5huIYrcXu+odjSJZWexS91fgZrkJqPN/lYU+Z+Gqzzq/gkKuqosaFjcMNQPnARJUEqo6pNkbB0hXKQ==" saltValue="KJDOPdU67b9iNif87irvIw==" spinCount="100000" sheet="1" objects="1" scenarios="1" selectLockedCells="1"/>
  <mergeCells count="4">
    <mergeCell ref="A156:A157"/>
    <mergeCell ref="B156:B157"/>
    <mergeCell ref="B174:E174"/>
    <mergeCell ref="B143:E143"/>
  </mergeCells>
  <pageMargins left="0.70866141732283472" right="0.70866141732283472" top="0.94488188976377963" bottom="0.94488188976377963" header="0.31496062992125984" footer="0.31496062992125984"/>
  <pageSetup paperSize="9" scale="67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  <rowBreaks count="6" manualBreakCount="6">
    <brk id="75" max="4" man="1"/>
    <brk id="149" max="4" man="1"/>
    <brk id="217" max="4" man="1"/>
    <brk id="274" max="4" man="1"/>
    <brk id="334" max="4" man="1"/>
    <brk id="38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view="pageBreakPreview" topLeftCell="A46" zoomScaleNormal="100" zoomScaleSheetLayoutView="100" workbookViewId="0">
      <selection activeCell="D35" sqref="D35"/>
    </sheetView>
  </sheetViews>
  <sheetFormatPr defaultColWidth="6.85546875" defaultRowHeight="15" x14ac:dyDescent="0.25"/>
  <cols>
    <col min="1" max="1" width="6.7109375" customWidth="1"/>
    <col min="2" max="2" width="87.140625" customWidth="1"/>
    <col min="3" max="3" width="9.5703125" customWidth="1"/>
    <col min="4" max="4" width="9.5703125" style="1" customWidth="1"/>
    <col min="5" max="5" width="10.7109375" customWidth="1"/>
  </cols>
  <sheetData>
    <row r="1" spans="1:9" s="2" customFormat="1" ht="16.149999999999999" customHeight="1" x14ac:dyDescent="0.25">
      <c r="A1" s="22">
        <v>7</v>
      </c>
      <c r="B1" s="7" t="s">
        <v>587</v>
      </c>
      <c r="C1" s="7"/>
      <c r="D1" s="7"/>
      <c r="E1" s="7"/>
    </row>
    <row r="2" spans="1:9" s="2" customFormat="1" ht="15" customHeight="1" x14ac:dyDescent="0.2">
      <c r="A2" s="21"/>
      <c r="B2" s="109" t="s">
        <v>793</v>
      </c>
      <c r="C2" s="7"/>
      <c r="D2" s="7"/>
      <c r="E2" s="7"/>
      <c r="F2" s="7"/>
      <c r="G2" s="7"/>
      <c r="H2" s="7"/>
      <c r="I2" s="7"/>
    </row>
    <row r="3" spans="1:9" s="2" customFormat="1" ht="16.149999999999999" customHeight="1" x14ac:dyDescent="0.2">
      <c r="A3" s="7" t="s">
        <v>643</v>
      </c>
      <c r="B3" s="7" t="s">
        <v>699</v>
      </c>
      <c r="C3" s="7"/>
      <c r="D3" s="7" t="s">
        <v>685</v>
      </c>
      <c r="E3" s="7" t="s">
        <v>686</v>
      </c>
    </row>
    <row r="4" spans="1:9" s="2" customFormat="1" ht="16.149999999999999" customHeight="1" x14ac:dyDescent="0.2">
      <c r="A4" s="11"/>
      <c r="B4" s="11" t="s">
        <v>78</v>
      </c>
      <c r="C4" s="10" t="s">
        <v>79</v>
      </c>
      <c r="D4" s="94"/>
      <c r="E4" s="92"/>
    </row>
    <row r="5" spans="1:9" s="2" customFormat="1" ht="16.149999999999999" customHeight="1" x14ac:dyDescent="0.2">
      <c r="A5" s="11"/>
      <c r="B5" s="11" t="s">
        <v>363</v>
      </c>
      <c r="C5" s="10" t="s">
        <v>79</v>
      </c>
      <c r="D5" s="94"/>
      <c r="E5" s="92"/>
    </row>
    <row r="6" spans="1:9" s="2" customFormat="1" ht="16.149999999999999" customHeight="1" x14ac:dyDescent="0.2">
      <c r="A6" s="11"/>
      <c r="B6" s="11" t="s">
        <v>80</v>
      </c>
      <c r="C6" s="10" t="s">
        <v>79</v>
      </c>
      <c r="D6" s="94"/>
      <c r="E6" s="92"/>
    </row>
    <row r="7" spans="1:9" s="2" customFormat="1" ht="16.149999999999999" customHeight="1" x14ac:dyDescent="0.2">
      <c r="A7" s="11"/>
      <c r="B7" s="11" t="s">
        <v>375</v>
      </c>
      <c r="C7" s="10" t="s">
        <v>79</v>
      </c>
      <c r="D7" s="94"/>
      <c r="E7" s="92"/>
    </row>
    <row r="8" spans="1:9" s="2" customFormat="1" ht="16.149999999999999" customHeight="1" x14ac:dyDescent="0.2">
      <c r="A8" s="11"/>
      <c r="B8" s="11" t="s">
        <v>81</v>
      </c>
      <c r="C8" s="10" t="s">
        <v>79</v>
      </c>
      <c r="D8" s="94"/>
      <c r="E8" s="92"/>
    </row>
    <row r="9" spans="1:9" s="2" customFormat="1" ht="16.149999999999999" customHeight="1" x14ac:dyDescent="0.2">
      <c r="A9" s="11"/>
      <c r="B9" s="11" t="s">
        <v>82</v>
      </c>
      <c r="C9" s="10" t="s">
        <v>79</v>
      </c>
      <c r="D9" s="94"/>
      <c r="E9" s="92"/>
    </row>
    <row r="10" spans="1:9" s="2" customFormat="1" ht="16.149999999999999" customHeight="1" x14ac:dyDescent="0.2">
      <c r="A10" s="11"/>
      <c r="B10" s="11" t="s">
        <v>83</v>
      </c>
      <c r="C10" s="10" t="s">
        <v>79</v>
      </c>
      <c r="D10" s="94"/>
      <c r="E10" s="92"/>
    </row>
    <row r="11" spans="1:9" s="2" customFormat="1" ht="16.149999999999999" customHeight="1" x14ac:dyDescent="0.2">
      <c r="A11" s="11"/>
      <c r="B11" s="11" t="s">
        <v>634</v>
      </c>
      <c r="C11" s="10" t="s">
        <v>79</v>
      </c>
      <c r="D11" s="94"/>
      <c r="E11" s="92"/>
    </row>
    <row r="12" spans="1:9" s="2" customFormat="1" ht="16.149999999999999" customHeight="1" x14ac:dyDescent="0.2">
      <c r="A12" s="7" t="s">
        <v>644</v>
      </c>
      <c r="B12" s="7" t="s">
        <v>674</v>
      </c>
      <c r="C12" s="7"/>
      <c r="D12" s="7"/>
      <c r="E12" s="7"/>
    </row>
    <row r="13" spans="1:9" s="2" customFormat="1" ht="16.149999999999999" customHeight="1" x14ac:dyDescent="0.2">
      <c r="A13" s="11"/>
      <c r="B13" s="11" t="s">
        <v>86</v>
      </c>
      <c r="C13" s="10" t="s">
        <v>87</v>
      </c>
      <c r="D13" s="94"/>
      <c r="E13" s="92"/>
    </row>
    <row r="14" spans="1:9" s="2" customFormat="1" ht="16.149999999999999" customHeight="1" x14ac:dyDescent="0.2">
      <c r="A14" s="11"/>
      <c r="B14" s="11" t="s">
        <v>88</v>
      </c>
      <c r="C14" s="10" t="s">
        <v>87</v>
      </c>
      <c r="D14" s="94"/>
      <c r="E14" s="92"/>
    </row>
    <row r="15" spans="1:9" s="2" customFormat="1" ht="28.5" x14ac:dyDescent="0.2">
      <c r="A15" s="11"/>
      <c r="B15" s="11" t="s">
        <v>89</v>
      </c>
      <c r="C15" s="10" t="s">
        <v>90</v>
      </c>
      <c r="D15" s="94"/>
      <c r="E15" s="92"/>
    </row>
    <row r="16" spans="1:9" s="2" customFormat="1" ht="28.5" x14ac:dyDescent="0.2">
      <c r="A16" s="11"/>
      <c r="B16" s="11" t="s">
        <v>91</v>
      </c>
      <c r="C16" s="10" t="s">
        <v>90</v>
      </c>
      <c r="D16" s="94"/>
      <c r="E16" s="92"/>
    </row>
    <row r="17" spans="1:5" s="2" customFormat="1" ht="28.5" x14ac:dyDescent="0.2">
      <c r="A17" s="11"/>
      <c r="B17" s="11" t="s">
        <v>376</v>
      </c>
      <c r="C17" s="10" t="s">
        <v>90</v>
      </c>
      <c r="D17" s="94"/>
      <c r="E17" s="92"/>
    </row>
    <row r="18" spans="1:5" s="2" customFormat="1" ht="28.5" x14ac:dyDescent="0.2">
      <c r="A18" s="11"/>
      <c r="B18" s="11" t="s">
        <v>377</v>
      </c>
      <c r="C18" s="10" t="s">
        <v>90</v>
      </c>
      <c r="D18" s="94"/>
      <c r="E18" s="92"/>
    </row>
    <row r="19" spans="1:5" s="2" customFormat="1" ht="28.5" x14ac:dyDescent="0.2">
      <c r="A19" s="11"/>
      <c r="B19" s="11" t="s">
        <v>616</v>
      </c>
      <c r="C19" s="10" t="s">
        <v>90</v>
      </c>
      <c r="D19" s="94"/>
      <c r="E19" s="92"/>
    </row>
    <row r="20" spans="1:5" s="2" customFormat="1" ht="28.5" x14ac:dyDescent="0.2">
      <c r="A20" s="11"/>
      <c r="B20" s="11" t="s">
        <v>92</v>
      </c>
      <c r="C20" s="10" t="s">
        <v>13</v>
      </c>
      <c r="D20" s="94"/>
      <c r="E20" s="92"/>
    </row>
    <row r="21" spans="1:5" s="2" customFormat="1" x14ac:dyDescent="0.2">
      <c r="A21" s="57" t="s">
        <v>645</v>
      </c>
      <c r="B21" s="7" t="s">
        <v>700</v>
      </c>
      <c r="C21" s="17"/>
      <c r="D21" s="17"/>
      <c r="E21" s="17"/>
    </row>
    <row r="22" spans="1:5" s="2" customFormat="1" ht="17.25" x14ac:dyDescent="0.2">
      <c r="A22" s="13"/>
      <c r="B22" s="66" t="s">
        <v>520</v>
      </c>
      <c r="C22" s="13" t="s">
        <v>516</v>
      </c>
      <c r="D22" s="92"/>
      <c r="E22" s="92"/>
    </row>
    <row r="23" spans="1:5" s="2" customFormat="1" ht="14.25" x14ac:dyDescent="0.2">
      <c r="A23" s="13"/>
      <c r="B23" s="14" t="s">
        <v>244</v>
      </c>
      <c r="C23" s="13" t="s">
        <v>79</v>
      </c>
      <c r="D23" s="92"/>
      <c r="E23" s="92"/>
    </row>
    <row r="24" spans="1:5" s="2" customFormat="1" ht="14.25" x14ac:dyDescent="0.2">
      <c r="A24" s="13"/>
      <c r="B24" s="14" t="s">
        <v>245</v>
      </c>
      <c r="C24" s="13" t="s">
        <v>79</v>
      </c>
      <c r="D24" s="92"/>
      <c r="E24" s="92"/>
    </row>
    <row r="25" spans="1:5" s="2" customFormat="1" ht="28.5" x14ac:dyDescent="0.2">
      <c r="A25" s="13"/>
      <c r="B25" s="14" t="s">
        <v>392</v>
      </c>
      <c r="C25" s="13" t="s">
        <v>79</v>
      </c>
      <c r="D25" s="92"/>
      <c r="E25" s="92"/>
    </row>
    <row r="26" spans="1:5" s="2" customFormat="1" ht="16.149999999999999" customHeight="1" x14ac:dyDescent="0.2">
      <c r="A26" s="6" t="s">
        <v>646</v>
      </c>
      <c r="B26" s="6" t="s">
        <v>590</v>
      </c>
      <c r="C26" s="6"/>
      <c r="D26" s="6"/>
      <c r="E26" s="6"/>
    </row>
    <row r="27" spans="1:5" s="2" customFormat="1" ht="16.149999999999999" customHeight="1" x14ac:dyDescent="0.2">
      <c r="A27" s="11"/>
      <c r="B27" s="11" t="s">
        <v>249</v>
      </c>
      <c r="C27" s="10" t="s">
        <v>79</v>
      </c>
      <c r="D27" s="94"/>
      <c r="E27" s="92"/>
    </row>
    <row r="28" spans="1:5" s="2" customFormat="1" ht="16.149999999999999" customHeight="1" x14ac:dyDescent="0.2">
      <c r="A28" s="11"/>
      <c r="B28" s="11" t="s">
        <v>250</v>
      </c>
      <c r="C28" s="10" t="s">
        <v>79</v>
      </c>
      <c r="D28" s="94"/>
      <c r="E28" s="92"/>
    </row>
    <row r="29" spans="1:5" s="2" customFormat="1" ht="16.149999999999999" customHeight="1" x14ac:dyDescent="0.2">
      <c r="A29" s="11"/>
      <c r="B29" s="11" t="s">
        <v>251</v>
      </c>
      <c r="C29" s="10" t="s">
        <v>196</v>
      </c>
      <c r="D29" s="94"/>
      <c r="E29" s="92"/>
    </row>
    <row r="30" spans="1:5" s="2" customFormat="1" ht="16.149999999999999" customHeight="1" x14ac:dyDescent="0.2">
      <c r="A30" s="11"/>
      <c r="B30" s="11" t="s">
        <v>252</v>
      </c>
      <c r="C30" s="10" t="s">
        <v>79</v>
      </c>
      <c r="D30" s="94"/>
      <c r="E30" s="92"/>
    </row>
    <row r="31" spans="1:5" s="2" customFormat="1" ht="16.149999999999999" customHeight="1" x14ac:dyDescent="0.2">
      <c r="A31" s="11"/>
      <c r="B31" s="11" t="s">
        <v>253</v>
      </c>
      <c r="C31" s="10" t="s">
        <v>79</v>
      </c>
      <c r="D31" s="94"/>
      <c r="E31" s="92"/>
    </row>
    <row r="32" spans="1:5" s="2" customFormat="1" ht="16.149999999999999" customHeight="1" x14ac:dyDescent="0.2">
      <c r="A32" s="11"/>
      <c r="B32" s="11" t="s">
        <v>254</v>
      </c>
      <c r="C32" s="10" t="s">
        <v>79</v>
      </c>
      <c r="D32" s="94"/>
      <c r="E32" s="92"/>
    </row>
    <row r="33" spans="1:5" s="2" customFormat="1" ht="16.149999999999999" customHeight="1" x14ac:dyDescent="0.2">
      <c r="A33" s="11"/>
      <c r="B33" s="11" t="s">
        <v>255</v>
      </c>
      <c r="C33" s="10" t="s">
        <v>231</v>
      </c>
      <c r="D33" s="94"/>
      <c r="E33" s="92"/>
    </row>
    <row r="34" spans="1:5" s="2" customFormat="1" ht="16.149999999999999" customHeight="1" x14ac:dyDescent="0.2">
      <c r="A34" s="11"/>
      <c r="B34" s="11" t="s">
        <v>256</v>
      </c>
      <c r="C34" s="10" t="s">
        <v>79</v>
      </c>
      <c r="D34" s="94"/>
      <c r="E34" s="92"/>
    </row>
    <row r="35" spans="1:5" s="2" customFormat="1" ht="16.149999999999999" customHeight="1" x14ac:dyDescent="0.2">
      <c r="A35" s="11"/>
      <c r="B35" s="11" t="s">
        <v>257</v>
      </c>
      <c r="C35" s="10" t="s">
        <v>79</v>
      </c>
      <c r="D35" s="94"/>
      <c r="E35" s="92"/>
    </row>
    <row r="36" spans="1:5" s="2" customFormat="1" ht="16.149999999999999" customHeight="1" x14ac:dyDescent="0.2">
      <c r="A36" s="11"/>
      <c r="B36" s="11" t="s">
        <v>258</v>
      </c>
      <c r="C36" s="10" t="s">
        <v>79</v>
      </c>
      <c r="D36" s="94"/>
      <c r="E36" s="92"/>
    </row>
    <row r="37" spans="1:5" s="2" customFormat="1" ht="16.149999999999999" customHeight="1" x14ac:dyDescent="0.2">
      <c r="A37" s="11"/>
      <c r="B37" s="11" t="s">
        <v>259</v>
      </c>
      <c r="C37" s="10" t="s">
        <v>79</v>
      </c>
      <c r="D37" s="94"/>
      <c r="E37" s="92"/>
    </row>
    <row r="38" spans="1:5" s="2" customFormat="1" ht="16.149999999999999" customHeight="1" x14ac:dyDescent="0.2">
      <c r="A38" s="11"/>
      <c r="B38" s="11" t="s">
        <v>260</v>
      </c>
      <c r="C38" s="10"/>
      <c r="D38" s="94"/>
      <c r="E38" s="92"/>
    </row>
    <row r="39" spans="1:5" s="2" customFormat="1" ht="16.149999999999999" customHeight="1" x14ac:dyDescent="0.2">
      <c r="A39" s="11"/>
      <c r="B39" s="11" t="s">
        <v>261</v>
      </c>
      <c r="C39" s="10" t="s">
        <v>13</v>
      </c>
      <c r="D39" s="94"/>
      <c r="E39" s="92"/>
    </row>
    <row r="40" spans="1:5" s="2" customFormat="1" ht="16.149999999999999" customHeight="1" x14ac:dyDescent="0.2">
      <c r="A40" s="11"/>
      <c r="B40" s="11" t="s">
        <v>262</v>
      </c>
      <c r="C40" s="10" t="s">
        <v>13</v>
      </c>
      <c r="D40" s="94"/>
      <c r="E40" s="92"/>
    </row>
    <row r="41" spans="1:5" s="2" customFormat="1" ht="16.149999999999999" customHeight="1" x14ac:dyDescent="0.2">
      <c r="A41" s="11"/>
      <c r="B41" s="11" t="s">
        <v>263</v>
      </c>
      <c r="C41" s="10" t="s">
        <v>13</v>
      </c>
      <c r="D41" s="94"/>
      <c r="E41" s="92"/>
    </row>
    <row r="42" spans="1:5" s="2" customFormat="1" ht="16.149999999999999" customHeight="1" x14ac:dyDescent="0.2">
      <c r="A42" s="7" t="s">
        <v>647</v>
      </c>
      <c r="B42" s="7" t="s">
        <v>553</v>
      </c>
      <c r="C42" s="7"/>
      <c r="D42" s="7"/>
      <c r="E42" s="7"/>
    </row>
    <row r="43" spans="1:5" s="2" customFormat="1" ht="16.149999999999999" customHeight="1" x14ac:dyDescent="0.2">
      <c r="A43" s="11"/>
      <c r="B43" s="11" t="s">
        <v>84</v>
      </c>
      <c r="C43" s="10" t="s">
        <v>79</v>
      </c>
      <c r="D43" s="94"/>
      <c r="E43" s="92"/>
    </row>
    <row r="44" spans="1:5" s="2" customFormat="1" ht="28.5" x14ac:dyDescent="0.2">
      <c r="A44" s="14"/>
      <c r="B44" s="14" t="s">
        <v>85</v>
      </c>
      <c r="C44" s="13" t="s">
        <v>79</v>
      </c>
      <c r="D44" s="94"/>
      <c r="E44" s="92"/>
    </row>
    <row r="45" spans="1:5" s="2" customFormat="1" ht="16.149999999999999" customHeight="1" x14ac:dyDescent="0.2">
      <c r="A45" s="7" t="s">
        <v>648</v>
      </c>
      <c r="B45" s="7" t="s">
        <v>707</v>
      </c>
      <c r="C45" s="7"/>
      <c r="D45" s="7"/>
      <c r="E45" s="7"/>
    </row>
    <row r="46" spans="1:5" s="2" customFormat="1" ht="15" customHeight="1" x14ac:dyDescent="0.2">
      <c r="A46" s="11"/>
      <c r="B46" s="11" t="s">
        <v>416</v>
      </c>
      <c r="C46" s="10" t="s">
        <v>79</v>
      </c>
      <c r="D46" s="144">
        <v>172</v>
      </c>
      <c r="E46" s="145"/>
    </row>
    <row r="47" spans="1:5" s="2" customFormat="1" ht="15" customHeight="1" x14ac:dyDescent="0.2">
      <c r="A47" s="48"/>
      <c r="B47" s="48" t="s">
        <v>632</v>
      </c>
      <c r="C47" s="13" t="s">
        <v>79</v>
      </c>
      <c r="D47" s="146" t="s">
        <v>701</v>
      </c>
      <c r="E47" s="147"/>
    </row>
    <row r="48" spans="1:5" s="2" customFormat="1" ht="16.149999999999999" customHeight="1" x14ac:dyDescent="0.2">
      <c r="A48" s="11"/>
      <c r="B48" s="11" t="s">
        <v>378</v>
      </c>
      <c r="C48" s="10" t="s">
        <v>79</v>
      </c>
      <c r="D48" s="115"/>
      <c r="E48" s="117"/>
    </row>
    <row r="49" spans="1:5" s="2" customFormat="1" ht="28.5" x14ac:dyDescent="0.2">
      <c r="A49" s="13"/>
      <c r="B49" s="14" t="s">
        <v>246</v>
      </c>
      <c r="C49" s="13" t="s">
        <v>13</v>
      </c>
      <c r="D49" s="112">
        <v>8.6999999999999993</v>
      </c>
      <c r="E49" s="114"/>
    </row>
    <row r="50" spans="1:5" s="3" customFormat="1" ht="16.149999999999999" customHeight="1" x14ac:dyDescent="0.2">
      <c r="A50" s="7" t="s">
        <v>649</v>
      </c>
      <c r="B50" s="6" t="s">
        <v>628</v>
      </c>
      <c r="C50" s="6"/>
      <c r="D50" s="6"/>
      <c r="E50" s="50"/>
    </row>
    <row r="51" spans="1:5" s="3" customFormat="1" ht="14.25" x14ac:dyDescent="0.2">
      <c r="A51" s="13"/>
      <c r="B51" s="51" t="s">
        <v>621</v>
      </c>
      <c r="C51" s="13" t="s">
        <v>79</v>
      </c>
      <c r="D51" s="94"/>
      <c r="E51" s="94"/>
    </row>
    <row r="52" spans="1:5" s="3" customFormat="1" ht="14.25" x14ac:dyDescent="0.2">
      <c r="A52" s="13"/>
      <c r="B52" s="51" t="s">
        <v>622</v>
      </c>
      <c r="C52" s="13" t="s">
        <v>79</v>
      </c>
      <c r="D52" s="94"/>
      <c r="E52" s="94"/>
    </row>
    <row r="53" spans="1:5" s="3" customFormat="1" ht="14.25" x14ac:dyDescent="0.2">
      <c r="A53" s="13"/>
      <c r="B53" s="51" t="s">
        <v>623</v>
      </c>
      <c r="C53" s="13" t="s">
        <v>79</v>
      </c>
      <c r="D53" s="94"/>
      <c r="E53" s="94"/>
    </row>
    <row r="54" spans="1:5" s="3" customFormat="1" ht="16.149999999999999" customHeight="1" x14ac:dyDescent="0.2">
      <c r="A54" s="13"/>
      <c r="B54" s="51" t="s">
        <v>84</v>
      </c>
      <c r="C54" s="13" t="s">
        <v>79</v>
      </c>
      <c r="D54" s="94"/>
      <c r="E54" s="94"/>
    </row>
    <row r="55" spans="1:5" s="3" customFormat="1" ht="14.25" x14ac:dyDescent="0.2">
      <c r="A55" s="13"/>
      <c r="B55" s="51" t="s">
        <v>624</v>
      </c>
      <c r="C55" s="13" t="s">
        <v>79</v>
      </c>
      <c r="D55" s="94"/>
      <c r="E55" s="94"/>
    </row>
    <row r="56" spans="1:5" s="3" customFormat="1" ht="28.5" x14ac:dyDescent="0.2">
      <c r="A56" s="13"/>
      <c r="B56" s="51" t="s">
        <v>85</v>
      </c>
      <c r="C56" s="13" t="s">
        <v>79</v>
      </c>
      <c r="D56" s="94"/>
      <c r="E56" s="94"/>
    </row>
    <row r="57" spans="1:5" s="3" customFormat="1" ht="14.25" x14ac:dyDescent="0.2">
      <c r="A57" s="13"/>
      <c r="B57" s="51" t="s">
        <v>625</v>
      </c>
      <c r="C57" s="13" t="s">
        <v>79</v>
      </c>
      <c r="D57" s="94"/>
      <c r="E57" s="94"/>
    </row>
    <row r="58" spans="1:5" s="3" customFormat="1" ht="16.149999999999999" customHeight="1" x14ac:dyDescent="0.2">
      <c r="A58" s="7" t="s">
        <v>650</v>
      </c>
      <c r="B58" s="6" t="s">
        <v>629</v>
      </c>
      <c r="C58" s="6"/>
      <c r="D58" s="6"/>
      <c r="E58" s="50"/>
    </row>
    <row r="59" spans="1:5" s="3" customFormat="1" ht="28.5" x14ac:dyDescent="0.2">
      <c r="A59" s="13"/>
      <c r="B59" s="51" t="s">
        <v>616</v>
      </c>
      <c r="C59" s="13" t="s">
        <v>90</v>
      </c>
      <c r="D59" s="94"/>
      <c r="E59" s="94"/>
    </row>
    <row r="60" spans="1:5" s="3" customFormat="1" ht="28.5" x14ac:dyDescent="0.2">
      <c r="A60" s="13"/>
      <c r="B60" s="51" t="s">
        <v>626</v>
      </c>
      <c r="C60" s="13" t="s">
        <v>90</v>
      </c>
      <c r="D60" s="94"/>
      <c r="E60" s="94"/>
    </row>
    <row r="61" spans="1:5" s="3" customFormat="1" ht="28.5" x14ac:dyDescent="0.2">
      <c r="A61" s="13"/>
      <c r="B61" s="51" t="s">
        <v>627</v>
      </c>
      <c r="C61" s="13" t="s">
        <v>90</v>
      </c>
      <c r="D61" s="94"/>
      <c r="E61" s="94"/>
    </row>
  </sheetData>
  <sheetProtection algorithmName="SHA-512" hashValue="LgAdBe+tS2Vy3d4iHSoWbMVp8Qc3EtfQo9RwEaWRquRvC697QlZGtrPLQ6F6TFM0duySkUb6SyMCyeGykZ63mw==" saltValue="ARGwRq/x67uyZ1twei7QHQ==" spinCount="100000" sheet="1" objects="1" scenarios="1" selectLockedCells="1"/>
  <mergeCells count="4">
    <mergeCell ref="D46:E46"/>
    <mergeCell ref="D47:E47"/>
    <mergeCell ref="D48:E48"/>
    <mergeCell ref="D49:E49"/>
  </mergeCells>
  <pageMargins left="0.70866141732283472" right="0.70866141732283472" top="0.94488188976377963" bottom="0.94488188976377963" header="0.31496062992125984" footer="0.31496062992125984"/>
  <pageSetup paperSize="9" scale="70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view="pageBreakPreview" topLeftCell="A16" zoomScaleNormal="100" zoomScaleSheetLayoutView="100" workbookViewId="0">
      <selection activeCell="C22" sqref="C22:E30"/>
    </sheetView>
  </sheetViews>
  <sheetFormatPr defaultColWidth="9.140625" defaultRowHeight="15" x14ac:dyDescent="0.25"/>
  <cols>
    <col min="1" max="1" width="7.7109375" style="27" customWidth="1"/>
    <col min="2" max="2" width="30.28515625" style="26" customWidth="1"/>
    <col min="3" max="5" width="21.7109375" style="26" customWidth="1"/>
    <col min="6" max="16384" width="9.140625" style="26"/>
  </cols>
  <sheetData>
    <row r="1" spans="1:5" ht="42.75" x14ac:dyDescent="0.25">
      <c r="A1" s="63">
        <v>1</v>
      </c>
      <c r="B1" s="64" t="s">
        <v>334</v>
      </c>
      <c r="C1" s="64" t="s">
        <v>335</v>
      </c>
      <c r="D1" s="64" t="s">
        <v>403</v>
      </c>
      <c r="E1" s="64" t="s">
        <v>415</v>
      </c>
    </row>
    <row r="2" spans="1:5" x14ac:dyDescent="0.25">
      <c r="A2" s="63"/>
      <c r="B2" s="149" t="s">
        <v>793</v>
      </c>
      <c r="C2" s="150"/>
      <c r="D2" s="150"/>
      <c r="E2" s="151"/>
    </row>
    <row r="3" spans="1:5" ht="16.149999999999999" customHeight="1" x14ac:dyDescent="0.25">
      <c r="A3" s="63">
        <v>8</v>
      </c>
      <c r="B3" s="148" t="s">
        <v>610</v>
      </c>
      <c r="C3" s="148"/>
      <c r="D3" s="148"/>
      <c r="E3" s="148"/>
    </row>
    <row r="4" spans="1:5" ht="16.149999999999999" customHeight="1" x14ac:dyDescent="0.25">
      <c r="A4" s="63" t="s">
        <v>651</v>
      </c>
      <c r="B4" s="148" t="s">
        <v>708</v>
      </c>
      <c r="C4" s="148"/>
      <c r="D4" s="148"/>
      <c r="E4" s="148"/>
    </row>
    <row r="5" spans="1:5" ht="16.149999999999999" customHeight="1" x14ac:dyDescent="0.25">
      <c r="A5" s="13"/>
      <c r="B5" s="16" t="s">
        <v>400</v>
      </c>
      <c r="C5" s="95"/>
      <c r="D5" s="95"/>
      <c r="E5" s="95"/>
    </row>
    <row r="6" spans="1:5" x14ac:dyDescent="0.25">
      <c r="A6" s="13"/>
      <c r="B6" s="16" t="s">
        <v>401</v>
      </c>
      <c r="C6" s="95"/>
      <c r="D6" s="95"/>
      <c r="E6" s="95"/>
    </row>
    <row r="7" spans="1:5" ht="16.149999999999999" customHeight="1" x14ac:dyDescent="0.25">
      <c r="A7" s="13"/>
      <c r="B7" s="16" t="s">
        <v>402</v>
      </c>
      <c r="C7" s="95"/>
      <c r="D7" s="95"/>
      <c r="E7" s="95"/>
    </row>
    <row r="8" spans="1:5" ht="16.149999999999999" customHeight="1" x14ac:dyDescent="0.25">
      <c r="A8" s="13"/>
      <c r="B8" s="16" t="s">
        <v>427</v>
      </c>
      <c r="C8" s="95"/>
      <c r="D8" s="95"/>
      <c r="E8" s="95"/>
    </row>
    <row r="9" spans="1:5" ht="16.149999999999999" customHeight="1" x14ac:dyDescent="0.25">
      <c r="A9" s="13"/>
      <c r="B9" s="16" t="s">
        <v>404</v>
      </c>
      <c r="C9" s="95"/>
      <c r="D9" s="95"/>
      <c r="E9" s="95"/>
    </row>
    <row r="10" spans="1:5" ht="28.5" x14ac:dyDescent="0.25">
      <c r="A10" s="13"/>
      <c r="B10" s="16" t="s">
        <v>428</v>
      </c>
      <c r="C10" s="95"/>
      <c r="D10" s="95"/>
      <c r="E10" s="95"/>
    </row>
    <row r="11" spans="1:5" ht="16.149999999999999" customHeight="1" x14ac:dyDescent="0.25">
      <c r="A11" s="13"/>
      <c r="B11" s="16" t="s">
        <v>342</v>
      </c>
      <c r="C11" s="95"/>
      <c r="D11" s="95"/>
      <c r="E11" s="95"/>
    </row>
    <row r="12" spans="1:5" ht="16.149999999999999" customHeight="1" x14ac:dyDescent="0.25">
      <c r="A12" s="13"/>
      <c r="B12" s="16" t="s">
        <v>343</v>
      </c>
      <c r="C12" s="95"/>
      <c r="D12" s="95"/>
      <c r="E12" s="95"/>
    </row>
    <row r="13" spans="1:5" ht="16.149999999999999" customHeight="1" x14ac:dyDescent="0.25">
      <c r="A13" s="13"/>
      <c r="B13" s="16" t="s">
        <v>345</v>
      </c>
      <c r="C13" s="95"/>
      <c r="D13" s="95"/>
      <c r="E13" s="95"/>
    </row>
    <row r="14" spans="1:5" ht="16.149999999999999" customHeight="1" x14ac:dyDescent="0.25">
      <c r="A14" s="63" t="s">
        <v>652</v>
      </c>
      <c r="B14" s="148" t="s">
        <v>709</v>
      </c>
      <c r="C14" s="148"/>
      <c r="D14" s="148"/>
      <c r="E14" s="148"/>
    </row>
    <row r="15" spans="1:5" ht="16.149999999999999" customHeight="1" x14ac:dyDescent="0.25">
      <c r="A15" s="13"/>
      <c r="B15" s="16" t="s">
        <v>429</v>
      </c>
      <c r="C15" s="95"/>
      <c r="D15" s="95"/>
      <c r="E15" s="95"/>
    </row>
    <row r="16" spans="1:5" ht="16.149999999999999" customHeight="1" x14ac:dyDescent="0.25">
      <c r="A16" s="13"/>
      <c r="B16" s="16" t="s">
        <v>430</v>
      </c>
      <c r="C16" s="95"/>
      <c r="D16" s="95"/>
      <c r="E16" s="95"/>
    </row>
    <row r="17" spans="1:5" ht="16.149999999999999" customHeight="1" x14ac:dyDescent="0.25">
      <c r="A17" s="63" t="s">
        <v>653</v>
      </c>
      <c r="B17" s="148" t="s">
        <v>710</v>
      </c>
      <c r="C17" s="148"/>
      <c r="D17" s="148"/>
      <c r="E17" s="148"/>
    </row>
    <row r="18" spans="1:5" ht="16.149999999999999" customHeight="1" x14ac:dyDescent="0.25">
      <c r="A18" s="13"/>
      <c r="B18" s="16" t="s">
        <v>635</v>
      </c>
      <c r="C18" s="95"/>
      <c r="D18" s="95"/>
      <c r="E18" s="95"/>
    </row>
    <row r="19" spans="1:5" ht="16.149999999999999" customHeight="1" x14ac:dyDescent="0.25">
      <c r="A19" s="13"/>
      <c r="B19" s="16" t="s">
        <v>636</v>
      </c>
      <c r="C19" s="95"/>
      <c r="D19" s="95"/>
      <c r="E19" s="95"/>
    </row>
    <row r="20" spans="1:5" ht="16.149999999999999" customHeight="1" x14ac:dyDescent="0.25">
      <c r="A20" s="13"/>
      <c r="B20" s="16" t="s">
        <v>637</v>
      </c>
      <c r="C20" s="95"/>
      <c r="D20" s="95"/>
      <c r="E20" s="95"/>
    </row>
    <row r="21" spans="1:5" ht="16.149999999999999" customHeight="1" x14ac:dyDescent="0.25">
      <c r="A21" s="63" t="s">
        <v>654</v>
      </c>
      <c r="B21" s="148" t="s">
        <v>711</v>
      </c>
      <c r="C21" s="148"/>
      <c r="D21" s="148"/>
      <c r="E21" s="148"/>
    </row>
    <row r="22" spans="1:5" ht="16.149999999999999" customHeight="1" x14ac:dyDescent="0.25">
      <c r="A22" s="13"/>
      <c r="B22" s="52" t="s">
        <v>490</v>
      </c>
      <c r="C22" s="95"/>
      <c r="D22" s="95"/>
      <c r="E22" s="95"/>
    </row>
    <row r="23" spans="1:5" ht="16.149999999999999" customHeight="1" x14ac:dyDescent="0.25">
      <c r="A23" s="13"/>
      <c r="B23" s="52" t="s">
        <v>491</v>
      </c>
      <c r="C23" s="95"/>
      <c r="D23" s="95"/>
      <c r="E23" s="95"/>
    </row>
    <row r="24" spans="1:5" ht="16.149999999999999" customHeight="1" x14ac:dyDescent="0.25">
      <c r="A24" s="13"/>
      <c r="B24" s="52" t="s">
        <v>492</v>
      </c>
      <c r="C24" s="95"/>
      <c r="D24" s="95"/>
      <c r="E24" s="95"/>
    </row>
    <row r="25" spans="1:5" ht="16.149999999999999" customHeight="1" x14ac:dyDescent="0.25">
      <c r="A25" s="13"/>
      <c r="B25" s="52" t="s">
        <v>638</v>
      </c>
      <c r="C25" s="95"/>
      <c r="D25" s="95"/>
      <c r="E25" s="95"/>
    </row>
    <row r="26" spans="1:5" ht="16.149999999999999" customHeight="1" x14ac:dyDescent="0.25">
      <c r="A26" s="13"/>
      <c r="B26" s="52" t="s">
        <v>639</v>
      </c>
      <c r="C26" s="95"/>
      <c r="D26" s="95"/>
      <c r="E26" s="95"/>
    </row>
    <row r="27" spans="1:5" ht="16.149999999999999" customHeight="1" x14ac:dyDescent="0.25">
      <c r="A27" s="13"/>
      <c r="B27" s="52" t="s">
        <v>640</v>
      </c>
      <c r="C27" s="95"/>
      <c r="D27" s="95"/>
      <c r="E27" s="95"/>
    </row>
    <row r="28" spans="1:5" ht="16.149999999999999" customHeight="1" x14ac:dyDescent="0.25">
      <c r="A28" s="13"/>
      <c r="B28" s="52" t="s">
        <v>641</v>
      </c>
      <c r="C28" s="95"/>
      <c r="D28" s="95"/>
      <c r="E28" s="95"/>
    </row>
    <row r="29" spans="1:5" ht="16.149999999999999" customHeight="1" x14ac:dyDescent="0.25">
      <c r="A29" s="13"/>
      <c r="B29" s="52" t="s">
        <v>345</v>
      </c>
      <c r="C29" s="95"/>
      <c r="D29" s="95"/>
      <c r="E29" s="95"/>
    </row>
    <row r="30" spans="1:5" ht="16.149999999999999" customHeight="1" x14ac:dyDescent="0.25">
      <c r="A30" s="13"/>
      <c r="B30" s="52" t="s">
        <v>642</v>
      </c>
      <c r="C30" s="95"/>
      <c r="D30" s="95"/>
      <c r="E30" s="95"/>
    </row>
  </sheetData>
  <sheetProtection algorithmName="SHA-512" hashValue="qNE40NWFwVf/gMFP98cdryXTXdFDaKVcsPCzsDxgFb6HvmkDzk6plHxrrTEyAmKQnvIV9T7s73TN//BovfDz2Q==" saltValue="n0RGSPWY6Fnk4X8Ubqt4Qw==" spinCount="100000" sheet="1" objects="1" scenarios="1" selectLockedCells="1"/>
  <mergeCells count="6">
    <mergeCell ref="B21:E21"/>
    <mergeCell ref="B2:E2"/>
    <mergeCell ref="B3:E3"/>
    <mergeCell ref="B17:E17"/>
    <mergeCell ref="B14:E14"/>
    <mergeCell ref="B4:E4"/>
  </mergeCells>
  <pageMargins left="0.70866141732283472" right="0.70866141732283472" top="0.94488188976377963" bottom="0.94488188976377963" header="0.31496062992125984" footer="0.31496062992125984"/>
  <pageSetup paperSize="9" scale="84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topLeftCell="A16" zoomScaleNormal="100" zoomScaleSheetLayoutView="100" workbookViewId="0">
      <selection activeCell="C27" sqref="C27"/>
    </sheetView>
  </sheetViews>
  <sheetFormatPr defaultColWidth="9.140625" defaultRowHeight="15" x14ac:dyDescent="0.25"/>
  <cols>
    <col min="1" max="1" width="7.7109375" style="27" customWidth="1"/>
    <col min="2" max="2" width="31.140625" style="26" customWidth="1"/>
    <col min="3" max="5" width="21.7109375" style="26" customWidth="1"/>
    <col min="6" max="16384" width="9.140625" style="26"/>
  </cols>
  <sheetData>
    <row r="1" spans="1:5" ht="42.75" x14ac:dyDescent="0.25">
      <c r="A1" s="63" t="s">
        <v>405</v>
      </c>
      <c r="B1" s="64" t="s">
        <v>334</v>
      </c>
      <c r="C1" s="64" t="s">
        <v>335</v>
      </c>
      <c r="D1" s="64" t="s">
        <v>403</v>
      </c>
      <c r="E1" s="64" t="s">
        <v>415</v>
      </c>
    </row>
    <row r="2" spans="1:5" x14ac:dyDescent="0.25">
      <c r="A2" s="63"/>
      <c r="B2" s="149" t="s">
        <v>793</v>
      </c>
      <c r="C2" s="150"/>
      <c r="D2" s="150"/>
      <c r="E2" s="151"/>
    </row>
    <row r="3" spans="1:5" ht="16.149999999999999" customHeight="1" x14ac:dyDescent="0.25">
      <c r="A3" s="63">
        <v>9</v>
      </c>
      <c r="B3" s="148" t="s">
        <v>612</v>
      </c>
      <c r="C3" s="148"/>
      <c r="D3" s="148"/>
      <c r="E3" s="148"/>
    </row>
    <row r="4" spans="1:5" ht="16.149999999999999" customHeight="1" x14ac:dyDescent="0.25">
      <c r="A4" s="63" t="s">
        <v>588</v>
      </c>
      <c r="B4" s="148" t="s">
        <v>502</v>
      </c>
      <c r="C4" s="148"/>
      <c r="D4" s="148"/>
      <c r="E4" s="148"/>
    </row>
    <row r="5" spans="1:5" ht="16.149999999999999" customHeight="1" x14ac:dyDescent="0.25">
      <c r="A5" s="13"/>
      <c r="B5" s="14" t="s">
        <v>494</v>
      </c>
      <c r="C5" s="95"/>
      <c r="D5" s="95"/>
      <c r="E5" s="95"/>
    </row>
    <row r="6" spans="1:5" ht="16.149999999999999" customHeight="1" x14ac:dyDescent="0.25">
      <c r="A6" s="13"/>
      <c r="B6" s="14" t="s">
        <v>496</v>
      </c>
      <c r="C6" s="95"/>
      <c r="D6" s="95"/>
      <c r="E6" s="95"/>
    </row>
    <row r="7" spans="1:5" ht="16.149999999999999" customHeight="1" x14ac:dyDescent="0.25">
      <c r="A7" s="13"/>
      <c r="B7" s="14" t="s">
        <v>497</v>
      </c>
      <c r="C7" s="95"/>
      <c r="D7" s="95"/>
      <c r="E7" s="95"/>
    </row>
    <row r="8" spans="1:5" ht="16.149999999999999" customHeight="1" x14ac:dyDescent="0.25">
      <c r="A8" s="13"/>
      <c r="B8" s="14" t="s">
        <v>498</v>
      </c>
      <c r="C8" s="95"/>
      <c r="D8" s="95"/>
      <c r="E8" s="95"/>
    </row>
    <row r="9" spans="1:5" ht="16.149999999999999" customHeight="1" x14ac:dyDescent="0.25">
      <c r="A9" s="13"/>
      <c r="B9" s="14" t="s">
        <v>499</v>
      </c>
      <c r="C9" s="95"/>
      <c r="D9" s="95"/>
      <c r="E9" s="95"/>
    </row>
    <row r="10" spans="1:5" ht="16.149999999999999" customHeight="1" x14ac:dyDescent="0.25">
      <c r="A10" s="13"/>
      <c r="B10" s="14" t="s">
        <v>500</v>
      </c>
      <c r="C10" s="95"/>
      <c r="D10" s="95"/>
      <c r="E10" s="95"/>
    </row>
    <row r="11" spans="1:5" ht="16.149999999999999" customHeight="1" x14ac:dyDescent="0.25">
      <c r="A11" s="13"/>
      <c r="B11" s="14" t="s">
        <v>501</v>
      </c>
      <c r="C11" s="95"/>
      <c r="D11" s="95"/>
      <c r="E11" s="95"/>
    </row>
    <row r="12" spans="1:5" ht="16.149999999999999" customHeight="1" x14ac:dyDescent="0.25">
      <c r="A12" s="63" t="s">
        <v>608</v>
      </c>
      <c r="B12" s="148" t="s">
        <v>503</v>
      </c>
      <c r="C12" s="148"/>
      <c r="D12" s="148"/>
      <c r="E12" s="148"/>
    </row>
    <row r="13" spans="1:5" ht="16.149999999999999" customHeight="1" x14ac:dyDescent="0.25">
      <c r="A13" s="13"/>
      <c r="B13" s="14" t="s">
        <v>358</v>
      </c>
      <c r="C13" s="95"/>
      <c r="D13" s="95"/>
      <c r="E13" s="95"/>
    </row>
    <row r="14" spans="1:5" ht="16.149999999999999" customHeight="1" x14ac:dyDescent="0.25">
      <c r="A14" s="13"/>
      <c r="B14" s="14" t="s">
        <v>355</v>
      </c>
      <c r="C14" s="95"/>
      <c r="D14" s="95"/>
      <c r="E14" s="95"/>
    </row>
    <row r="15" spans="1:5" ht="16.149999999999999" customHeight="1" x14ac:dyDescent="0.25">
      <c r="A15" s="13"/>
      <c r="B15" s="14" t="s">
        <v>504</v>
      </c>
      <c r="C15" s="95"/>
      <c r="D15" s="95"/>
      <c r="E15" s="95"/>
    </row>
    <row r="16" spans="1:5" ht="16.149999999999999" customHeight="1" x14ac:dyDescent="0.25">
      <c r="A16" s="13"/>
      <c r="B16" s="14" t="s">
        <v>356</v>
      </c>
      <c r="C16" s="95"/>
      <c r="D16" s="95"/>
      <c r="E16" s="95"/>
    </row>
    <row r="17" spans="1:5" ht="16.149999999999999" customHeight="1" x14ac:dyDescent="0.25">
      <c r="A17" s="13"/>
      <c r="B17" s="14" t="s">
        <v>359</v>
      </c>
      <c r="C17" s="95"/>
      <c r="D17" s="95"/>
      <c r="E17" s="95"/>
    </row>
    <row r="18" spans="1:5" ht="16.149999999999999" customHeight="1" x14ac:dyDescent="0.25">
      <c r="A18" s="63" t="s">
        <v>589</v>
      </c>
      <c r="B18" s="148" t="s">
        <v>505</v>
      </c>
      <c r="C18" s="148"/>
      <c r="D18" s="148"/>
      <c r="E18" s="148"/>
    </row>
    <row r="19" spans="1:5" ht="16.149999999999999" customHeight="1" x14ac:dyDescent="0.25">
      <c r="A19" s="13"/>
      <c r="B19" s="14" t="s">
        <v>506</v>
      </c>
      <c r="C19" s="95"/>
      <c r="D19" s="95"/>
      <c r="E19" s="95"/>
    </row>
    <row r="20" spans="1:5" ht="16.149999999999999" customHeight="1" x14ac:dyDescent="0.25">
      <c r="A20" s="13"/>
      <c r="B20" s="14" t="s">
        <v>507</v>
      </c>
      <c r="C20" s="95"/>
      <c r="D20" s="95"/>
      <c r="E20" s="95"/>
    </row>
    <row r="21" spans="1:5" ht="16.149999999999999" customHeight="1" x14ac:dyDescent="0.25">
      <c r="A21" s="63" t="s">
        <v>609</v>
      </c>
      <c r="B21" s="148" t="s">
        <v>508</v>
      </c>
      <c r="C21" s="148"/>
      <c r="D21" s="148"/>
      <c r="E21" s="148"/>
    </row>
    <row r="22" spans="1:5" ht="16.149999999999999" customHeight="1" x14ac:dyDescent="0.25">
      <c r="A22" s="13"/>
      <c r="B22" s="14" t="s">
        <v>429</v>
      </c>
      <c r="C22" s="95"/>
      <c r="D22" s="95"/>
      <c r="E22" s="95"/>
    </row>
    <row r="23" spans="1:5" ht="16.149999999999999" customHeight="1" x14ac:dyDescent="0.25">
      <c r="A23" s="13"/>
      <c r="B23" s="14" t="s">
        <v>430</v>
      </c>
      <c r="C23" s="95"/>
      <c r="D23" s="95"/>
      <c r="E23" s="95"/>
    </row>
    <row r="24" spans="1:5" ht="16.149999999999999" customHeight="1" x14ac:dyDescent="0.25">
      <c r="A24" s="13"/>
      <c r="B24" s="14" t="s">
        <v>431</v>
      </c>
      <c r="C24" s="95"/>
      <c r="D24" s="95"/>
      <c r="E24" s="95"/>
    </row>
    <row r="25" spans="1:5" ht="16.149999999999999" customHeight="1" x14ac:dyDescent="0.25">
      <c r="A25" s="63" t="s">
        <v>591</v>
      </c>
      <c r="B25" s="148" t="s">
        <v>493</v>
      </c>
      <c r="C25" s="148"/>
      <c r="D25" s="148"/>
      <c r="E25" s="148"/>
    </row>
    <row r="26" spans="1:5" ht="16.149999999999999" customHeight="1" x14ac:dyDescent="0.25">
      <c r="A26" s="13"/>
      <c r="B26" s="14" t="s">
        <v>429</v>
      </c>
      <c r="C26" s="95"/>
      <c r="D26" s="95"/>
      <c r="E26" s="95"/>
    </row>
    <row r="27" spans="1:5" ht="16.149999999999999" customHeight="1" x14ac:dyDescent="0.25">
      <c r="A27" s="13"/>
      <c r="B27" s="14" t="s">
        <v>430</v>
      </c>
      <c r="C27" s="95"/>
      <c r="D27" s="95"/>
      <c r="E27" s="95"/>
    </row>
    <row r="28" spans="1:5" ht="16.149999999999999" customHeight="1" x14ac:dyDescent="0.25">
      <c r="A28" s="13"/>
      <c r="B28" s="14" t="s">
        <v>431</v>
      </c>
      <c r="C28" s="95"/>
      <c r="D28" s="95"/>
      <c r="E28" s="95"/>
    </row>
    <row r="29" spans="1:5" ht="16.149999999999999" customHeight="1" x14ac:dyDescent="0.25">
      <c r="A29" s="63" t="s">
        <v>633</v>
      </c>
      <c r="B29" s="148" t="s">
        <v>509</v>
      </c>
      <c r="C29" s="148"/>
      <c r="D29" s="148"/>
      <c r="E29" s="148"/>
    </row>
    <row r="30" spans="1:5" ht="16.149999999999999" customHeight="1" x14ac:dyDescent="0.25">
      <c r="A30" s="13"/>
      <c r="B30" s="14" t="s">
        <v>510</v>
      </c>
      <c r="C30" s="95"/>
      <c r="D30" s="95"/>
      <c r="E30" s="95"/>
    </row>
    <row r="31" spans="1:5" ht="16.149999999999999" customHeight="1" x14ac:dyDescent="0.25">
      <c r="A31" s="13"/>
      <c r="B31" s="14" t="s">
        <v>511</v>
      </c>
      <c r="C31" s="95"/>
      <c r="D31" s="95"/>
      <c r="E31" s="95"/>
    </row>
    <row r="32" spans="1:5" x14ac:dyDescent="0.25">
      <c r="A32" s="63" t="s">
        <v>742</v>
      </c>
      <c r="B32" s="148" t="s">
        <v>744</v>
      </c>
      <c r="C32" s="148"/>
      <c r="D32" s="148"/>
      <c r="E32" s="148"/>
    </row>
    <row r="33" spans="1:5" x14ac:dyDescent="0.25">
      <c r="A33" s="73"/>
      <c r="B33" s="74" t="s">
        <v>743</v>
      </c>
      <c r="C33" s="95"/>
      <c r="D33" s="95"/>
      <c r="E33" s="95"/>
    </row>
    <row r="34" spans="1:5" x14ac:dyDescent="0.25">
      <c r="A34" s="73"/>
      <c r="B34" s="74" t="s">
        <v>745</v>
      </c>
      <c r="C34" s="95"/>
      <c r="D34" s="95"/>
      <c r="E34" s="95"/>
    </row>
  </sheetData>
  <sheetProtection algorithmName="SHA-512" hashValue="pHW/gPZYVfU7gFbaoS6MCeGDkbUHpvKfDLXXUwM+bj7CZF11Lw3kX/5Faz//YSqXanaMSCQuPc2a8z6TUeLiMQ==" saltValue="farmeJ3JvVh0Aj4dYX+zxA==" spinCount="100000" sheet="1" objects="1" scenarios="1" selectLockedCells="1"/>
  <mergeCells count="9">
    <mergeCell ref="B2:E2"/>
    <mergeCell ref="B32:E32"/>
    <mergeCell ref="B3:E3"/>
    <mergeCell ref="B29:E29"/>
    <mergeCell ref="B4:E4"/>
    <mergeCell ref="B21:E21"/>
    <mergeCell ref="B12:E12"/>
    <mergeCell ref="B18:E18"/>
    <mergeCell ref="B25:E25"/>
  </mergeCells>
  <pageMargins left="0.70866141732283472" right="0.70866141732283472" top="0.94488188976377963" bottom="0.94488188976377963" header="0.31496062992125984" footer="0.31496062992125984"/>
  <pageSetup paperSize="9" scale="83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view="pageBreakPreview" zoomScale="110" zoomScaleNormal="100" zoomScaleSheetLayoutView="110" workbookViewId="0">
      <selection activeCell="C19" sqref="C19"/>
    </sheetView>
  </sheetViews>
  <sheetFormatPr defaultColWidth="9.140625" defaultRowHeight="14.25" x14ac:dyDescent="0.2"/>
  <cols>
    <col min="1" max="1" width="10.140625" style="2" bestFit="1" customWidth="1"/>
    <col min="2" max="2" width="27.5703125" style="2" bestFit="1" customWidth="1"/>
    <col min="3" max="4" width="30.7109375" style="2" customWidth="1"/>
    <col min="5" max="24" width="4.7109375" style="28" customWidth="1"/>
    <col min="25" max="30" width="4.7109375" style="29" customWidth="1"/>
    <col min="31" max="31" width="9.140625" style="29"/>
    <col min="32" max="16384" width="9.140625" style="2"/>
  </cols>
  <sheetData>
    <row r="1" spans="1:29" ht="35.1" customHeight="1" x14ac:dyDescent="0.2">
      <c r="A1" s="7">
        <v>10</v>
      </c>
      <c r="B1" s="7" t="s">
        <v>362</v>
      </c>
      <c r="C1" s="7"/>
      <c r="D1" s="7"/>
    </row>
    <row r="2" spans="1:29" s="26" customFormat="1" ht="15" x14ac:dyDescent="0.25">
      <c r="A2" s="63"/>
      <c r="B2" s="149" t="s">
        <v>793</v>
      </c>
      <c r="C2" s="150"/>
      <c r="D2" s="150"/>
      <c r="E2" s="151"/>
    </row>
    <row r="3" spans="1:29" ht="15" customHeight="1" x14ac:dyDescent="0.2">
      <c r="A3" s="30" t="s">
        <v>361</v>
      </c>
      <c r="B3" s="25" t="s">
        <v>360</v>
      </c>
      <c r="C3" s="25" t="s">
        <v>362</v>
      </c>
      <c r="D3" s="25" t="s">
        <v>756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15" customHeight="1" thickBot="1" x14ac:dyDescent="0.25">
      <c r="A4" s="32" t="s">
        <v>702</v>
      </c>
      <c r="B4" s="33" t="s">
        <v>613</v>
      </c>
      <c r="C4" s="33"/>
      <c r="D4" s="3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5" customHeight="1" thickBot="1" x14ac:dyDescent="0.25">
      <c r="A5" s="35"/>
      <c r="B5" s="36" t="s">
        <v>369</v>
      </c>
      <c r="C5" s="107" t="s">
        <v>371</v>
      </c>
      <c r="D5" s="108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 ht="15" customHeight="1" x14ac:dyDescent="0.2">
      <c r="A6" s="153"/>
      <c r="B6" s="156" t="s">
        <v>379</v>
      </c>
      <c r="C6" s="96" t="s">
        <v>371</v>
      </c>
      <c r="D6" s="9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ht="15" customHeight="1" x14ac:dyDescent="0.2">
      <c r="A7" s="154"/>
      <c r="B7" s="157"/>
      <c r="C7" s="92" t="s">
        <v>372</v>
      </c>
      <c r="D7" s="98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29" ht="15" customHeight="1" thickBot="1" x14ac:dyDescent="0.25">
      <c r="A8" s="155"/>
      <c r="B8" s="158"/>
      <c r="C8" s="99" t="s">
        <v>373</v>
      </c>
      <c r="D8" s="100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ht="15" customHeight="1" x14ac:dyDescent="0.2">
      <c r="A9" s="153"/>
      <c r="B9" s="156" t="s">
        <v>380</v>
      </c>
      <c r="C9" s="96" t="s">
        <v>371</v>
      </c>
      <c r="D9" s="9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ht="15" customHeight="1" x14ac:dyDescent="0.2">
      <c r="A10" s="154"/>
      <c r="B10" s="157"/>
      <c r="C10" s="92" t="s">
        <v>372</v>
      </c>
      <c r="D10" s="9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ht="15" customHeight="1" thickBot="1" x14ac:dyDescent="0.25">
      <c r="A11" s="155"/>
      <c r="B11" s="158"/>
      <c r="C11" s="99" t="s">
        <v>373</v>
      </c>
      <c r="D11" s="100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ht="15" customHeight="1" x14ac:dyDescent="0.2">
      <c r="A12" s="153"/>
      <c r="B12" s="156" t="s">
        <v>344</v>
      </c>
      <c r="C12" s="96" t="s">
        <v>371</v>
      </c>
      <c r="D12" s="9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 spans="1:29" ht="15" customHeight="1" x14ac:dyDescent="0.2">
      <c r="A13" s="154"/>
      <c r="B13" s="157"/>
      <c r="C13" s="92" t="s">
        <v>372</v>
      </c>
      <c r="D13" s="9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spans="1:29" ht="15" customHeight="1" thickBot="1" x14ac:dyDescent="0.25">
      <c r="A14" s="155"/>
      <c r="B14" s="158"/>
      <c r="C14" s="99" t="s">
        <v>373</v>
      </c>
      <c r="D14" s="100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:29" ht="15" customHeight="1" x14ac:dyDescent="0.2">
      <c r="A15" s="153"/>
      <c r="B15" s="156" t="s">
        <v>363</v>
      </c>
      <c r="C15" s="96" t="s">
        <v>371</v>
      </c>
      <c r="D15" s="9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ht="15" customHeight="1" x14ac:dyDescent="0.2">
      <c r="A16" s="154"/>
      <c r="B16" s="157"/>
      <c r="C16" s="92" t="s">
        <v>372</v>
      </c>
      <c r="D16" s="98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1:29" ht="15" customHeight="1" thickBot="1" x14ac:dyDescent="0.25">
      <c r="A17" s="155"/>
      <c r="B17" s="158"/>
      <c r="C17" s="99" t="s">
        <v>373</v>
      </c>
      <c r="D17" s="10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5" customHeight="1" x14ac:dyDescent="0.2">
      <c r="A18" s="153"/>
      <c r="B18" s="156" t="s">
        <v>364</v>
      </c>
      <c r="C18" s="96" t="s">
        <v>371</v>
      </c>
      <c r="D18" s="9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1:29" ht="15" customHeight="1" x14ac:dyDescent="0.2">
      <c r="A19" s="154"/>
      <c r="B19" s="157"/>
      <c r="C19" s="92" t="s">
        <v>372</v>
      </c>
      <c r="D19" s="9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ht="15" customHeight="1" thickBot="1" x14ac:dyDescent="0.25">
      <c r="A20" s="155"/>
      <c r="B20" s="158"/>
      <c r="C20" s="99" t="s">
        <v>373</v>
      </c>
      <c r="D20" s="10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1:29" ht="15" customHeight="1" x14ac:dyDescent="0.2">
      <c r="A21" s="153"/>
      <c r="B21" s="156" t="s">
        <v>410</v>
      </c>
      <c r="C21" s="96" t="s">
        <v>371</v>
      </c>
      <c r="D21" s="9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15" customHeight="1" x14ac:dyDescent="0.2">
      <c r="A22" s="154"/>
      <c r="B22" s="157"/>
      <c r="C22" s="92" t="s">
        <v>372</v>
      </c>
      <c r="D22" s="98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15" customHeight="1" thickBot="1" x14ac:dyDescent="0.25">
      <c r="A23" s="155"/>
      <c r="B23" s="158"/>
      <c r="C23" s="99" t="s">
        <v>373</v>
      </c>
      <c r="D23" s="100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</row>
    <row r="24" spans="1:29" ht="15" customHeight="1" x14ac:dyDescent="0.2">
      <c r="A24" s="153"/>
      <c r="B24" s="156" t="s">
        <v>769</v>
      </c>
      <c r="C24" s="96" t="s">
        <v>371</v>
      </c>
      <c r="D24" s="9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15" customHeight="1" x14ac:dyDescent="0.2">
      <c r="A25" s="154"/>
      <c r="B25" s="157"/>
      <c r="C25" s="92" t="s">
        <v>372</v>
      </c>
      <c r="D25" s="98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15" customHeight="1" thickBot="1" x14ac:dyDescent="0.25">
      <c r="A26" s="155"/>
      <c r="B26" s="158"/>
      <c r="C26" s="99" t="s">
        <v>373</v>
      </c>
      <c r="D26" s="100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</row>
    <row r="27" spans="1:29" ht="15" customHeight="1" x14ac:dyDescent="0.2">
      <c r="A27" s="153"/>
      <c r="B27" s="156" t="s">
        <v>634</v>
      </c>
      <c r="C27" s="96" t="s">
        <v>371</v>
      </c>
      <c r="D27" s="97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spans="1:29" ht="15" customHeight="1" x14ac:dyDescent="0.2">
      <c r="A28" s="154"/>
      <c r="B28" s="157"/>
      <c r="C28" s="92" t="s">
        <v>372</v>
      </c>
      <c r="D28" s="9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spans="1:29" ht="15" customHeight="1" thickBot="1" x14ac:dyDescent="0.25">
      <c r="A29" s="155"/>
      <c r="B29" s="158"/>
      <c r="C29" s="99" t="s">
        <v>373</v>
      </c>
      <c r="D29" s="100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0" spans="1:29" ht="15" customHeight="1" x14ac:dyDescent="0.2">
      <c r="A30" s="153"/>
      <c r="B30" s="156" t="s">
        <v>399</v>
      </c>
      <c r="C30" s="96" t="s">
        <v>371</v>
      </c>
      <c r="D30" s="9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:29" ht="15" customHeight="1" x14ac:dyDescent="0.2">
      <c r="A31" s="154"/>
      <c r="B31" s="157"/>
      <c r="C31" s="92" t="s">
        <v>372</v>
      </c>
      <c r="D31" s="9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1:29" ht="15" customHeight="1" thickBot="1" x14ac:dyDescent="0.25">
      <c r="A32" s="155"/>
      <c r="B32" s="158"/>
      <c r="C32" s="99" t="s">
        <v>373</v>
      </c>
      <c r="D32" s="100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 ht="15" customHeight="1" thickBot="1" x14ac:dyDescent="0.25">
      <c r="A33" s="40" t="s">
        <v>703</v>
      </c>
      <c r="B33" s="41" t="s">
        <v>675</v>
      </c>
      <c r="C33" s="41"/>
      <c r="D33" s="42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 ht="15" customHeight="1" x14ac:dyDescent="0.2">
      <c r="A34" s="153"/>
      <c r="B34" s="156" t="s">
        <v>383</v>
      </c>
      <c r="C34" s="96" t="s">
        <v>371</v>
      </c>
      <c r="D34" s="9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:29" ht="15" customHeight="1" x14ac:dyDescent="0.2">
      <c r="A35" s="154"/>
      <c r="B35" s="157"/>
      <c r="C35" s="101" t="s">
        <v>372</v>
      </c>
      <c r="D35" s="98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15" customHeight="1" thickBot="1" x14ac:dyDescent="0.25">
      <c r="A36" s="154"/>
      <c r="B36" s="157"/>
      <c r="C36" s="92" t="s">
        <v>373</v>
      </c>
      <c r="D36" s="98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</row>
    <row r="37" spans="1:29" ht="15" customHeight="1" x14ac:dyDescent="0.2">
      <c r="A37" s="153"/>
      <c r="B37" s="156" t="s">
        <v>411</v>
      </c>
      <c r="C37" s="96" t="s">
        <v>371</v>
      </c>
      <c r="D37" s="9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ht="15" customHeight="1" x14ac:dyDescent="0.2">
      <c r="A38" s="154"/>
      <c r="B38" s="157"/>
      <c r="C38" s="92" t="s">
        <v>372</v>
      </c>
      <c r="D38" s="9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</row>
    <row r="39" spans="1:29" ht="15" customHeight="1" thickBot="1" x14ac:dyDescent="0.25">
      <c r="A39" s="155"/>
      <c r="B39" s="158"/>
      <c r="C39" s="99" t="s">
        <v>373</v>
      </c>
      <c r="D39" s="100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</row>
    <row r="40" spans="1:29" ht="15" customHeight="1" x14ac:dyDescent="0.2">
      <c r="A40" s="153"/>
      <c r="B40" s="156" t="s">
        <v>412</v>
      </c>
      <c r="C40" s="96" t="s">
        <v>371</v>
      </c>
      <c r="D40" s="9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ht="15" customHeight="1" x14ac:dyDescent="0.2">
      <c r="A41" s="154"/>
      <c r="B41" s="157"/>
      <c r="C41" s="92" t="s">
        <v>372</v>
      </c>
      <c r="D41" s="9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t="15" customHeight="1" thickBot="1" x14ac:dyDescent="0.25">
      <c r="A42" s="155"/>
      <c r="B42" s="158"/>
      <c r="C42" s="99" t="s">
        <v>373</v>
      </c>
      <c r="D42" s="100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ht="15" customHeight="1" x14ac:dyDescent="0.2">
      <c r="A43" s="153"/>
      <c r="B43" s="156" t="s">
        <v>413</v>
      </c>
      <c r="C43" s="96" t="s">
        <v>371</v>
      </c>
      <c r="D43" s="9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</row>
    <row r="44" spans="1:29" ht="15" customHeight="1" thickBot="1" x14ac:dyDescent="0.25">
      <c r="A44" s="154"/>
      <c r="B44" s="157"/>
      <c r="C44" s="105" t="s">
        <v>372</v>
      </c>
      <c r="D44" s="106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ht="15" customHeight="1" thickBot="1" x14ac:dyDescent="0.25">
      <c r="A45" s="82" t="s">
        <v>704</v>
      </c>
      <c r="B45" s="83" t="s">
        <v>614</v>
      </c>
      <c r="C45" s="83"/>
      <c r="D45" s="84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</row>
    <row r="46" spans="1:29" ht="15" customHeight="1" x14ac:dyDescent="0.2">
      <c r="A46" s="154"/>
      <c r="B46" s="157" t="s">
        <v>366</v>
      </c>
      <c r="C46" s="101" t="s">
        <v>371</v>
      </c>
      <c r="D46" s="98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</row>
    <row r="47" spans="1:29" ht="15" customHeight="1" x14ac:dyDescent="0.2">
      <c r="A47" s="154"/>
      <c r="B47" s="157"/>
      <c r="C47" s="102" t="s">
        <v>372</v>
      </c>
      <c r="D47" s="103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</row>
    <row r="48" spans="1:29" ht="15" customHeight="1" thickBot="1" x14ac:dyDescent="0.25">
      <c r="A48" s="155"/>
      <c r="B48" s="158"/>
      <c r="C48" s="99" t="s">
        <v>373</v>
      </c>
      <c r="D48" s="104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</row>
    <row r="49" spans="1:29" ht="15" customHeight="1" x14ac:dyDescent="0.2">
      <c r="A49" s="154"/>
      <c r="B49" s="157" t="s">
        <v>385</v>
      </c>
      <c r="C49" s="101" t="s">
        <v>371</v>
      </c>
      <c r="D49" s="98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</row>
    <row r="50" spans="1:29" ht="15" customHeight="1" x14ac:dyDescent="0.2">
      <c r="A50" s="154"/>
      <c r="B50" s="157"/>
      <c r="C50" s="92" t="s">
        <v>372</v>
      </c>
      <c r="D50" s="98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</row>
    <row r="51" spans="1:29" ht="15" customHeight="1" thickBot="1" x14ac:dyDescent="0.25">
      <c r="A51" s="155"/>
      <c r="B51" s="158"/>
      <c r="C51" s="99" t="s">
        <v>373</v>
      </c>
      <c r="D51" s="100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</row>
    <row r="52" spans="1:29" ht="15" customHeight="1" x14ac:dyDescent="0.2">
      <c r="A52" s="153"/>
      <c r="B52" s="156" t="s">
        <v>687</v>
      </c>
      <c r="C52" s="96" t="s">
        <v>371</v>
      </c>
      <c r="D52" s="97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</row>
    <row r="53" spans="1:29" ht="15" customHeight="1" x14ac:dyDescent="0.2">
      <c r="A53" s="154"/>
      <c r="B53" s="157"/>
      <c r="C53" s="92" t="s">
        <v>372</v>
      </c>
      <c r="D53" s="98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</row>
    <row r="54" spans="1:29" ht="15" customHeight="1" thickBot="1" x14ac:dyDescent="0.25">
      <c r="A54" s="155"/>
      <c r="B54" s="158"/>
      <c r="C54" s="99" t="s">
        <v>373</v>
      </c>
      <c r="D54" s="100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</row>
    <row r="55" spans="1:29" ht="15" customHeight="1" x14ac:dyDescent="0.2">
      <c r="A55" s="153"/>
      <c r="B55" s="156" t="s">
        <v>688</v>
      </c>
      <c r="C55" s="96" t="s">
        <v>371</v>
      </c>
      <c r="D55" s="97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</row>
    <row r="56" spans="1:29" ht="15" customHeight="1" x14ac:dyDescent="0.2">
      <c r="A56" s="154"/>
      <c r="B56" s="157"/>
      <c r="C56" s="92" t="s">
        <v>372</v>
      </c>
      <c r="D56" s="98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</row>
    <row r="57" spans="1:29" ht="15" customHeight="1" thickBot="1" x14ac:dyDescent="0.25">
      <c r="A57" s="155"/>
      <c r="B57" s="158"/>
      <c r="C57" s="99" t="s">
        <v>373</v>
      </c>
      <c r="D57" s="100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</row>
    <row r="58" spans="1:29" ht="15" customHeight="1" x14ac:dyDescent="0.2">
      <c r="A58" s="153"/>
      <c r="B58" s="156" t="s">
        <v>386</v>
      </c>
      <c r="C58" s="96" t="s">
        <v>371</v>
      </c>
      <c r="D58" s="97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</row>
    <row r="59" spans="1:29" ht="15" customHeight="1" x14ac:dyDescent="0.2">
      <c r="A59" s="154"/>
      <c r="B59" s="157"/>
      <c r="C59" s="92" t="s">
        <v>372</v>
      </c>
      <c r="D59" s="98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</row>
    <row r="60" spans="1:29" ht="15" customHeight="1" thickBot="1" x14ac:dyDescent="0.25">
      <c r="A60" s="40" t="s">
        <v>705</v>
      </c>
      <c r="B60" s="41" t="s">
        <v>615</v>
      </c>
      <c r="C60" s="41"/>
      <c r="D60" s="42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</row>
    <row r="61" spans="1:29" ht="15" customHeight="1" x14ac:dyDescent="0.2">
      <c r="A61" s="153"/>
      <c r="B61" s="156" t="s">
        <v>367</v>
      </c>
      <c r="C61" s="96" t="s">
        <v>371</v>
      </c>
      <c r="D61" s="9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</row>
    <row r="62" spans="1:29" ht="15" customHeight="1" x14ac:dyDescent="0.2">
      <c r="A62" s="154"/>
      <c r="B62" s="157"/>
      <c r="C62" s="92" t="s">
        <v>372</v>
      </c>
      <c r="D62" s="98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1:29" ht="15" customHeight="1" thickBot="1" x14ac:dyDescent="0.25">
      <c r="A63" s="155"/>
      <c r="B63" s="158"/>
      <c r="C63" s="99" t="s">
        <v>373</v>
      </c>
      <c r="D63" s="100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</row>
    <row r="64" spans="1:29" ht="15" customHeight="1" x14ac:dyDescent="0.2">
      <c r="A64" s="153"/>
      <c r="B64" s="156" t="s">
        <v>368</v>
      </c>
      <c r="C64" s="96" t="s">
        <v>371</v>
      </c>
      <c r="D64" s="97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</row>
    <row r="65" spans="1:29" ht="15" customHeight="1" x14ac:dyDescent="0.2">
      <c r="A65" s="154"/>
      <c r="B65" s="157"/>
      <c r="C65" s="92" t="s">
        <v>372</v>
      </c>
      <c r="D65" s="9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 ht="15" customHeight="1" thickBot="1" x14ac:dyDescent="0.25">
      <c r="A66" s="155"/>
      <c r="B66" s="158"/>
      <c r="C66" s="99" t="s">
        <v>373</v>
      </c>
      <c r="D66" s="100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1:29" ht="15" customHeight="1" x14ac:dyDescent="0.2">
      <c r="A67" s="153"/>
      <c r="B67" s="156" t="s">
        <v>406</v>
      </c>
      <c r="C67" s="96" t="s">
        <v>371</v>
      </c>
      <c r="D67" s="97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</row>
    <row r="68" spans="1:29" ht="15" customHeight="1" x14ac:dyDescent="0.2">
      <c r="A68" s="154"/>
      <c r="B68" s="157"/>
      <c r="C68" s="92" t="s">
        <v>372</v>
      </c>
      <c r="D68" s="98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</row>
    <row r="69" spans="1:29" ht="15" customHeight="1" thickBot="1" x14ac:dyDescent="0.25">
      <c r="A69" s="155"/>
      <c r="B69" s="158"/>
      <c r="C69" s="99" t="s">
        <v>373</v>
      </c>
      <c r="D69" s="100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1:29" ht="15" customHeight="1" x14ac:dyDescent="0.2">
      <c r="A70" s="153"/>
      <c r="B70" s="156" t="s">
        <v>407</v>
      </c>
      <c r="C70" s="96" t="s">
        <v>371</v>
      </c>
      <c r="D70" s="97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</row>
    <row r="71" spans="1:29" ht="15.75" customHeight="1" x14ac:dyDescent="0.2">
      <c r="A71" s="154"/>
      <c r="B71" s="157"/>
      <c r="C71" s="92" t="s">
        <v>372</v>
      </c>
      <c r="D71" s="98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</row>
    <row r="72" spans="1:29" ht="15.75" thickBot="1" x14ac:dyDescent="0.25">
      <c r="A72" s="155"/>
      <c r="B72" s="158"/>
      <c r="C72" s="99" t="s">
        <v>373</v>
      </c>
      <c r="D72" s="100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1:29" ht="15" customHeight="1" x14ac:dyDescent="0.2">
      <c r="A73" s="153"/>
      <c r="B73" s="156" t="s">
        <v>408</v>
      </c>
      <c r="C73" s="96" t="s">
        <v>371</v>
      </c>
      <c r="D73" s="97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</row>
    <row r="74" spans="1:29" ht="15.75" customHeight="1" x14ac:dyDescent="0.2">
      <c r="A74" s="154"/>
      <c r="B74" s="157"/>
      <c r="C74" s="92" t="s">
        <v>372</v>
      </c>
      <c r="D74" s="98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</row>
    <row r="75" spans="1:29" ht="15.75" thickBot="1" x14ac:dyDescent="0.25">
      <c r="A75" s="155"/>
      <c r="B75" s="158"/>
      <c r="C75" s="99" t="s">
        <v>373</v>
      </c>
      <c r="D75" s="100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1:29" ht="15" customHeight="1" x14ac:dyDescent="0.2">
      <c r="A76" s="153"/>
      <c r="B76" s="156" t="s">
        <v>409</v>
      </c>
      <c r="C76" s="96" t="s">
        <v>371</v>
      </c>
      <c r="D76" s="97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</row>
    <row r="77" spans="1:29" ht="15.75" customHeight="1" x14ac:dyDescent="0.2">
      <c r="A77" s="154"/>
      <c r="B77" s="157"/>
      <c r="C77" s="92" t="s">
        <v>372</v>
      </c>
      <c r="D77" s="98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</row>
    <row r="78" spans="1:29" ht="15.75" thickBot="1" x14ac:dyDescent="0.25">
      <c r="A78" s="155"/>
      <c r="B78" s="158"/>
      <c r="C78" s="99" t="s">
        <v>373</v>
      </c>
      <c r="D78" s="100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ht="15" customHeight="1" x14ac:dyDescent="0.2">
      <c r="A79" s="153"/>
      <c r="B79" s="156" t="s">
        <v>414</v>
      </c>
      <c r="C79" s="96" t="s">
        <v>371</v>
      </c>
      <c r="D79" s="9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ht="15" x14ac:dyDescent="0.2">
      <c r="A80" s="154"/>
      <c r="B80" s="157"/>
      <c r="C80" s="92" t="s">
        <v>372</v>
      </c>
      <c r="D80" s="98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ht="15.75" thickBot="1" x14ac:dyDescent="0.25">
      <c r="A81" s="155"/>
      <c r="B81" s="158"/>
      <c r="C81" s="99" t="s">
        <v>373</v>
      </c>
      <c r="D81" s="100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ht="30" customHeight="1" x14ac:dyDescent="0.2">
      <c r="A82" s="39" t="s">
        <v>179</v>
      </c>
      <c r="B82" s="159" t="s">
        <v>757</v>
      </c>
      <c r="C82" s="159"/>
      <c r="D82" s="159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</row>
    <row r="83" spans="1:29" ht="15.75" customHeight="1" x14ac:dyDescent="0.2">
      <c r="A83" s="31"/>
      <c r="B83" s="49"/>
      <c r="C83" s="49"/>
      <c r="D83" s="49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</row>
    <row r="84" spans="1:29" x14ac:dyDescent="0.2">
      <c r="A84" s="28"/>
      <c r="B84" s="28"/>
      <c r="C84" s="28"/>
      <c r="D84" s="28"/>
    </row>
  </sheetData>
  <sheetProtection algorithmName="SHA-512" hashValue="XoG60QUU7Yow59FAdH1Q+6baXc0Vokc7+Wqn8Y/zBuHuML+IULbqWo/EGmpoNFIl659Oe7WCYzwCL5jCfqWFKA==" saltValue="uYPasevYTkpWQxpIMzB1lA==" spinCount="100000" sheet="1" objects="1" scenarios="1" selectLockedCells="1"/>
  <mergeCells count="327">
    <mergeCell ref="AC45:AC46"/>
    <mergeCell ref="W45:W46"/>
    <mergeCell ref="X45:X46"/>
    <mergeCell ref="Y45:Y46"/>
    <mergeCell ref="Z45:Z46"/>
    <mergeCell ref="AA45:AA46"/>
    <mergeCell ref="AC49:AC51"/>
    <mergeCell ref="V49:V51"/>
    <mergeCell ref="N49:N51"/>
    <mergeCell ref="O49:O51"/>
    <mergeCell ref="P49:P51"/>
    <mergeCell ref="Q49:Q51"/>
    <mergeCell ref="R49:R51"/>
    <mergeCell ref="S49:S51"/>
    <mergeCell ref="T49:T51"/>
    <mergeCell ref="U49:U51"/>
    <mergeCell ref="AB45:AB46"/>
    <mergeCell ref="Q45:Q46"/>
    <mergeCell ref="R45:R46"/>
    <mergeCell ref="S45:S46"/>
    <mergeCell ref="T45:T46"/>
    <mergeCell ref="U45:U46"/>
    <mergeCell ref="V45:V46"/>
    <mergeCell ref="W49:W51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V82:V83"/>
    <mergeCell ref="AC76:AC77"/>
    <mergeCell ref="E82:E83"/>
    <mergeCell ref="F82:F83"/>
    <mergeCell ref="G82:G83"/>
    <mergeCell ref="H82:H83"/>
    <mergeCell ref="I82:I83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Z58:Z59"/>
    <mergeCell ref="AA58:AA59"/>
    <mergeCell ref="AB58:AB59"/>
    <mergeCell ref="AC58:AC59"/>
    <mergeCell ref="Z76:Z77"/>
    <mergeCell ref="AA76:AA77"/>
    <mergeCell ref="AB76:AB77"/>
    <mergeCell ref="AC82:AC83"/>
    <mergeCell ref="W82:W83"/>
    <mergeCell ref="X82:X83"/>
    <mergeCell ref="Y82:Y83"/>
    <mergeCell ref="Z82:Z83"/>
    <mergeCell ref="AA82:AA83"/>
    <mergeCell ref="AB82:AB83"/>
    <mergeCell ref="J82:J83"/>
    <mergeCell ref="T76:T77"/>
    <mergeCell ref="U76:U77"/>
    <mergeCell ref="V76:V77"/>
    <mergeCell ref="W76:W77"/>
    <mergeCell ref="X76:X77"/>
    <mergeCell ref="Y76:Y77"/>
    <mergeCell ref="N76:N77"/>
    <mergeCell ref="O76:O77"/>
    <mergeCell ref="P76:P77"/>
    <mergeCell ref="Q76:Q77"/>
    <mergeCell ref="R76:R77"/>
    <mergeCell ref="S76:S77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K73:K74"/>
    <mergeCell ref="L73:L74"/>
    <mergeCell ref="M73:M74"/>
    <mergeCell ref="N73:N74"/>
    <mergeCell ref="O73:O74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AC67:AC68"/>
    <mergeCell ref="W67:W68"/>
    <mergeCell ref="X67:X68"/>
    <mergeCell ref="Y67:Y68"/>
    <mergeCell ref="Z67:Z68"/>
    <mergeCell ref="AA67:AA68"/>
    <mergeCell ref="AB67:AB68"/>
    <mergeCell ref="Q67:Q68"/>
    <mergeCell ref="E73:E74"/>
    <mergeCell ref="F73:F74"/>
    <mergeCell ref="G73:G74"/>
    <mergeCell ref="H73:H74"/>
    <mergeCell ref="I73:I74"/>
    <mergeCell ref="J73:J74"/>
    <mergeCell ref="T70:T71"/>
    <mergeCell ref="U70:U71"/>
    <mergeCell ref="V70:V71"/>
    <mergeCell ref="N70:N71"/>
    <mergeCell ref="O70:O71"/>
    <mergeCell ref="P70:P71"/>
    <mergeCell ref="Q70:Q71"/>
    <mergeCell ref="Q73:Q74"/>
    <mergeCell ref="R73:R74"/>
    <mergeCell ref="S73:S74"/>
    <mergeCell ref="AC70:AC71"/>
    <mergeCell ref="W70:W71"/>
    <mergeCell ref="X70:X71"/>
    <mergeCell ref="Y70:Y71"/>
    <mergeCell ref="AC73:AC74"/>
    <mergeCell ref="W73:W74"/>
    <mergeCell ref="X73:X74"/>
    <mergeCell ref="Y73:Y74"/>
    <mergeCell ref="Z73:Z74"/>
    <mergeCell ref="AA73:AA74"/>
    <mergeCell ref="AB73:AB74"/>
    <mergeCell ref="R67:R68"/>
    <mergeCell ref="M67:M68"/>
    <mergeCell ref="N67:N68"/>
    <mergeCell ref="O67:O68"/>
    <mergeCell ref="P73:P74"/>
    <mergeCell ref="Z70:Z71"/>
    <mergeCell ref="P67:P68"/>
    <mergeCell ref="AA70:AA71"/>
    <mergeCell ref="AB70:AB71"/>
    <mergeCell ref="T73:T74"/>
    <mergeCell ref="U73:U74"/>
    <mergeCell ref="V73:V74"/>
    <mergeCell ref="R70:R71"/>
    <mergeCell ref="S70:S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AC63:AC64"/>
    <mergeCell ref="W63:W64"/>
    <mergeCell ref="X63:X64"/>
    <mergeCell ref="Y63:Y64"/>
    <mergeCell ref="Z63:Z64"/>
    <mergeCell ref="AA63:AA64"/>
    <mergeCell ref="AB63:AB64"/>
    <mergeCell ref="Q63:Q64"/>
    <mergeCell ref="R63:R64"/>
    <mergeCell ref="S63:S64"/>
    <mergeCell ref="T63:T64"/>
    <mergeCell ref="U63:U64"/>
    <mergeCell ref="V63:V64"/>
    <mergeCell ref="M63:M64"/>
    <mergeCell ref="N63:N64"/>
    <mergeCell ref="O63:O64"/>
    <mergeCell ref="P63:P64"/>
    <mergeCell ref="S67:S68"/>
    <mergeCell ref="T67:T68"/>
    <mergeCell ref="U67:U68"/>
    <mergeCell ref="V67:V68"/>
    <mergeCell ref="E63:E64"/>
    <mergeCell ref="F63:F64"/>
    <mergeCell ref="G63:G64"/>
    <mergeCell ref="H63:H64"/>
    <mergeCell ref="I63:I64"/>
    <mergeCell ref="J63:J64"/>
    <mergeCell ref="K63:K64"/>
    <mergeCell ref="L63:L64"/>
    <mergeCell ref="E67:E68"/>
    <mergeCell ref="F67:F68"/>
    <mergeCell ref="G67:G68"/>
    <mergeCell ref="H67:H68"/>
    <mergeCell ref="I67:I68"/>
    <mergeCell ref="J67:J68"/>
    <mergeCell ref="K67:K68"/>
    <mergeCell ref="L67:L68"/>
    <mergeCell ref="E49:E51"/>
    <mergeCell ref="F49:F51"/>
    <mergeCell ref="G49:G51"/>
    <mergeCell ref="N45:N46"/>
    <mergeCell ref="O45:O46"/>
    <mergeCell ref="P45:P46"/>
    <mergeCell ref="H45:H46"/>
    <mergeCell ref="I45:I46"/>
    <mergeCell ref="J45:J46"/>
    <mergeCell ref="X49:X51"/>
    <mergeCell ref="Y49:Y51"/>
    <mergeCell ref="Z49:Z51"/>
    <mergeCell ref="AA49:AA51"/>
    <mergeCell ref="AB49:AB51"/>
    <mergeCell ref="L49:L51"/>
    <mergeCell ref="M49:M51"/>
    <mergeCell ref="A6:A8"/>
    <mergeCell ref="B6:B8"/>
    <mergeCell ref="A9:A11"/>
    <mergeCell ref="B9:B11"/>
    <mergeCell ref="B12:B14"/>
    <mergeCell ref="B15:B17"/>
    <mergeCell ref="B18:B20"/>
    <mergeCell ref="B21:B23"/>
    <mergeCell ref="B24:B26"/>
    <mergeCell ref="B30:B32"/>
    <mergeCell ref="A12:A14"/>
    <mergeCell ref="E45:E46"/>
    <mergeCell ref="F45:F46"/>
    <mergeCell ref="G45:G46"/>
    <mergeCell ref="A46:A48"/>
    <mergeCell ref="B46:B48"/>
    <mergeCell ref="A15:A17"/>
    <mergeCell ref="A18:A20"/>
    <mergeCell ref="A21:A23"/>
    <mergeCell ref="A24:A26"/>
    <mergeCell ref="A30:A32"/>
    <mergeCell ref="B82:D82"/>
    <mergeCell ref="A61:A63"/>
    <mergeCell ref="A64:A66"/>
    <mergeCell ref="B61:B63"/>
    <mergeCell ref="B64:B66"/>
    <mergeCell ref="A34:A36"/>
    <mergeCell ref="A49:A51"/>
    <mergeCell ref="A58:A59"/>
    <mergeCell ref="B34:B36"/>
    <mergeCell ref="B49:B51"/>
    <mergeCell ref="B58:B59"/>
    <mergeCell ref="A37:A39"/>
    <mergeCell ref="B37:B39"/>
    <mergeCell ref="A40:A42"/>
    <mergeCell ref="B40:B42"/>
    <mergeCell ref="A43:A44"/>
    <mergeCell ref="B43:B44"/>
    <mergeCell ref="A27:A29"/>
    <mergeCell ref="B27:B29"/>
    <mergeCell ref="A79:A81"/>
    <mergeCell ref="B79:B81"/>
    <mergeCell ref="A67:A69"/>
    <mergeCell ref="B67:B69"/>
    <mergeCell ref="A70:A72"/>
    <mergeCell ref="B70:B72"/>
    <mergeCell ref="A73:A75"/>
    <mergeCell ref="B73:B75"/>
    <mergeCell ref="A76:A78"/>
    <mergeCell ref="B76:B78"/>
    <mergeCell ref="A52:A54"/>
    <mergeCell ref="B52:B54"/>
    <mergeCell ref="E52:E54"/>
    <mergeCell ref="F52:F54"/>
    <mergeCell ref="G52:G54"/>
    <mergeCell ref="H52:H54"/>
    <mergeCell ref="I52:I54"/>
    <mergeCell ref="J52:J54"/>
    <mergeCell ref="K52:K54"/>
    <mergeCell ref="AC52:AC54"/>
    <mergeCell ref="L52:L54"/>
    <mergeCell ref="M52:M54"/>
    <mergeCell ref="N52:N54"/>
    <mergeCell ref="O52:O54"/>
    <mergeCell ref="P52:P54"/>
    <mergeCell ref="Q52:Q54"/>
    <mergeCell ref="R52:R54"/>
    <mergeCell ref="S52:S54"/>
    <mergeCell ref="T52:T54"/>
    <mergeCell ref="A55:A57"/>
    <mergeCell ref="B55:B57"/>
    <mergeCell ref="E55:E57"/>
    <mergeCell ref="F55:F57"/>
    <mergeCell ref="G55:G57"/>
    <mergeCell ref="H55:H57"/>
    <mergeCell ref="I55:I57"/>
    <mergeCell ref="J55:J57"/>
    <mergeCell ref="K55:K57"/>
    <mergeCell ref="AC55:AC57"/>
    <mergeCell ref="L55:L57"/>
    <mergeCell ref="M55:M57"/>
    <mergeCell ref="N55:N57"/>
    <mergeCell ref="O55:O57"/>
    <mergeCell ref="P55:P57"/>
    <mergeCell ref="Q55:Q57"/>
    <mergeCell ref="R55:R57"/>
    <mergeCell ref="S55:S57"/>
    <mergeCell ref="T55:T57"/>
    <mergeCell ref="B2:E2"/>
    <mergeCell ref="U55:U57"/>
    <mergeCell ref="V55:V57"/>
    <mergeCell ref="W55:W57"/>
    <mergeCell ref="X55:X57"/>
    <mergeCell ref="Y55:Y57"/>
    <mergeCell ref="Z55:Z57"/>
    <mergeCell ref="AA55:AA57"/>
    <mergeCell ref="AB55:AB57"/>
    <mergeCell ref="U52:U54"/>
    <mergeCell ref="V52:V54"/>
    <mergeCell ref="W52:W54"/>
    <mergeCell ref="X52:X54"/>
    <mergeCell ref="Y52:Y54"/>
    <mergeCell ref="Z52:Z54"/>
    <mergeCell ref="AA52:AA54"/>
    <mergeCell ref="AB52:AB54"/>
    <mergeCell ref="K45:K46"/>
    <mergeCell ref="L45:L46"/>
    <mergeCell ref="M45:M46"/>
    <mergeCell ref="H49:H51"/>
    <mergeCell ref="I49:I51"/>
    <mergeCell ref="J49:J51"/>
    <mergeCell ref="K49:K51"/>
  </mergeCells>
  <pageMargins left="0.70866141732283472" right="0.70866141732283472" top="0.94488188976377963" bottom="0.94488188976377963" header="0.31496062992125984" footer="0.31496062992125984"/>
  <pageSetup paperSize="9" scale="87" fitToHeight="0" orientation="portrait" r:id="rId1"/>
  <headerFooter>
    <oddHeader>&amp;L1644– REVAMPING C.LE IDROELETTRICA DI BRESSANONE&amp;R&amp;F</oddHeader>
    <oddFooter>&amp;C.............................
Firma Appaltatore&amp;R&amp;P / &amp;N</oddFooter>
  </headerFooter>
  <rowBreaks count="1" manualBreakCount="1">
    <brk id="4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76</vt:i4>
      </vt:variant>
    </vt:vector>
  </HeadingPairs>
  <TitlesOfParts>
    <vt:vector size="83" baseType="lpstr">
      <vt:lpstr>Indice</vt:lpstr>
      <vt:lpstr>1 - 4 Turbina - Rotativa</vt:lpstr>
      <vt:lpstr>5 - 6 Alternatore - Eccitatrice</vt:lpstr>
      <vt:lpstr>7 Pesi e ingombri</vt:lpstr>
      <vt:lpstr>8 Materiali Turbina</vt:lpstr>
      <vt:lpstr>9 Materiali Alternatore</vt:lpstr>
      <vt:lpstr>10 Sub fornitori</vt:lpstr>
      <vt:lpstr>_1</vt:lpstr>
      <vt:lpstr>'1 - 4 Turbina - Rotativa'!_Toc355795185</vt:lpstr>
      <vt:lpstr>'1 - 4 Turbina - Rotativa'!_Toc355795186</vt:lpstr>
      <vt:lpstr>'1 - 4 Turbina - Rotativa'!_Toc355795187</vt:lpstr>
      <vt:lpstr>'1 - 4 Turbina - Rotativa'!_Toc355795188</vt:lpstr>
      <vt:lpstr>'1 - 4 Turbina - Rotativa'!_Toc355795189</vt:lpstr>
      <vt:lpstr>'1 - 4 Turbina - Rotativa'!_Toc355795190</vt:lpstr>
      <vt:lpstr>'1 - 4 Turbina - Rotativa'!_Toc355795192</vt:lpstr>
      <vt:lpstr>'1 - 4 Turbina - Rotativa'!_Toc355795193</vt:lpstr>
      <vt:lpstr>'1 - 4 Turbina - Rotativa'!_Toc355795194</vt:lpstr>
      <vt:lpstr>'1 - 4 Turbina - Rotativa'!_Toc355795195</vt:lpstr>
      <vt:lpstr>'1 - 4 Turbina - Rotativa'!_Toc355795196</vt:lpstr>
      <vt:lpstr>'1 - 4 Turbina - Rotativa'!_Toc355795197</vt:lpstr>
      <vt:lpstr>'1 - 4 Turbina - Rotativa'!_Toc355795198</vt:lpstr>
      <vt:lpstr>'1 - 4 Turbina - Rotativa'!_Toc355795199</vt:lpstr>
      <vt:lpstr>'1 - 4 Turbina - Rotativa'!_Toc355795200</vt:lpstr>
      <vt:lpstr>'1 - 4 Turbina - Rotativa'!_Toc355795201</vt:lpstr>
      <vt:lpstr>'1 - 4 Turbina - Rotativa'!_Toc355795203</vt:lpstr>
      <vt:lpstr>'1 - 4 Turbina - Rotativa'!_Toc355795204</vt:lpstr>
      <vt:lpstr>'1 - 4 Turbina - Rotativa'!_Toc355795211</vt:lpstr>
      <vt:lpstr>'1 - 4 Turbina - Rotativa'!_Toc355795213</vt:lpstr>
      <vt:lpstr>'1 - 4 Turbina - Rotativa'!_Toc355795214</vt:lpstr>
      <vt:lpstr>'1 - 4 Turbina - Rotativa'!_Toc355795215</vt:lpstr>
      <vt:lpstr>'1 - 4 Turbina - Rotativa'!_Toc355795216</vt:lpstr>
      <vt:lpstr>'1 - 4 Turbina - Rotativa'!_Toc355795217</vt:lpstr>
      <vt:lpstr>'1 - 4 Turbina - Rotativa'!_Toc355795218</vt:lpstr>
      <vt:lpstr>'1 - 4 Turbina - Rotativa'!_Toc355795219</vt:lpstr>
      <vt:lpstr>'1 - 4 Turbina - Rotativa'!_Toc355795220</vt:lpstr>
      <vt:lpstr>'1 - 4 Turbina - Rotativa'!_Toc355795221</vt:lpstr>
      <vt:lpstr>'1 - 4 Turbina - Rotativa'!_Toc355795222</vt:lpstr>
      <vt:lpstr>'1 - 4 Turbina - Rotativa'!_Toc355795223</vt:lpstr>
      <vt:lpstr>'1 - 4 Turbina - Rotativa'!_Toc355795224</vt:lpstr>
      <vt:lpstr>'1 - 4 Turbina - Rotativa'!_Toc355795225</vt:lpstr>
      <vt:lpstr>'1 - 4 Turbina - Rotativa'!_Toc355795226</vt:lpstr>
      <vt:lpstr>'1 - 4 Turbina - Rotativa'!_Toc355795227</vt:lpstr>
      <vt:lpstr>'1 - 4 Turbina - Rotativa'!_Toc355795228</vt:lpstr>
      <vt:lpstr>'1 - 4 Turbina - Rotativa'!_Toc355795229</vt:lpstr>
      <vt:lpstr>'1 - 4 Turbina - Rotativa'!_Toc355795230</vt:lpstr>
      <vt:lpstr>'1 - 4 Turbina - Rotativa'!_Toc355795231</vt:lpstr>
      <vt:lpstr>'1 - 4 Turbina - Rotativa'!_Toc355795232</vt:lpstr>
      <vt:lpstr>'1 - 4 Turbina - Rotativa'!_Toc355795233</vt:lpstr>
      <vt:lpstr>'1 - 4 Turbina - Rotativa'!_Toc355795234</vt:lpstr>
      <vt:lpstr>'1 - 4 Turbina - Rotativa'!_Toc355795235</vt:lpstr>
      <vt:lpstr>'1 - 4 Turbina - Rotativa'!_Toc355795236</vt:lpstr>
      <vt:lpstr>'1 - 4 Turbina - Rotativa'!_Toc355795239</vt:lpstr>
      <vt:lpstr>'1 - 4 Turbina - Rotativa'!_Toc355795240</vt:lpstr>
      <vt:lpstr>'1 - 4 Turbina - Rotativa'!_Toc355795241</vt:lpstr>
      <vt:lpstr>'1 - 4 Turbina - Rotativa'!_Toc355795242</vt:lpstr>
      <vt:lpstr>'1 - 4 Turbina - Rotativa'!_Toc355795243</vt:lpstr>
      <vt:lpstr>'1 - 4 Turbina - Rotativa'!_Toc355795244</vt:lpstr>
      <vt:lpstr>'1 - 4 Turbina - Rotativa'!_Toc355795245</vt:lpstr>
      <vt:lpstr>'1 - 4 Turbina - Rotativa'!_Toc355795246</vt:lpstr>
      <vt:lpstr>'1 - 4 Turbina - Rotativa'!_Toc355795247</vt:lpstr>
      <vt:lpstr>'1 - 4 Turbina - Rotativa'!_Toc355795252</vt:lpstr>
      <vt:lpstr>'1 - 4 Turbina - Rotativa'!_Toc355795253</vt:lpstr>
      <vt:lpstr>'1 - 4 Turbina - Rotativa'!_Toc355795254</vt:lpstr>
      <vt:lpstr>'1 - 4 Turbina - Rotativa'!_Toc355795255</vt:lpstr>
      <vt:lpstr>'1 - 4 Turbina - Rotativa'!_Toc355795256</vt:lpstr>
      <vt:lpstr>'1 - 4 Turbina - Rotativa'!_Toc355795260</vt:lpstr>
      <vt:lpstr>'1 - 4 Turbina - Rotativa'!_Toc355795261</vt:lpstr>
      <vt:lpstr>'1 - 4 Turbina - Rotativa'!_Toc355795265</vt:lpstr>
      <vt:lpstr>'1 - 4 Turbina - Rotativa'!_Toc355795266</vt:lpstr>
      <vt:lpstr>'1 - 4 Turbina - Rotativa'!_Toc355795267</vt:lpstr>
      <vt:lpstr>'1 - 4 Turbina - Rotativa'!_Toc355795268</vt:lpstr>
      <vt:lpstr>'1 - 4 Turbina - Rotativa'!_Toc355795269</vt:lpstr>
      <vt:lpstr>'1 - 4 Turbina - Rotativa'!_Toc355795270</vt:lpstr>
      <vt:lpstr>'1 - 4 Turbina - Rotativa'!_Toc355795271</vt:lpstr>
      <vt:lpstr>'1 - 4 Turbina - Rotativa'!_Toc355795273</vt:lpstr>
      <vt:lpstr>'1 - 4 Turbina - Rotativa'!_Toc355795274</vt:lpstr>
      <vt:lpstr>'1 - 4 Turbina - Rotativa'!Area_stampa</vt:lpstr>
      <vt:lpstr>'10 Sub fornitori'!Area_stampa</vt:lpstr>
      <vt:lpstr>'5 - 6 Alternatore - Eccitatrice'!Area_stampa</vt:lpstr>
      <vt:lpstr>'8 Materiali Turbina'!Area_stampa</vt:lpstr>
      <vt:lpstr>'9 Materiali Alternatore'!Area_stampa</vt:lpstr>
      <vt:lpstr>'1 - 4 Turbina - Rotativa'!OLE_LINK3</vt:lpstr>
      <vt:lpstr>'1 - 4 Turbina - Rotativa'!OLE_LINK4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Dallago</dc:creator>
  <cp:lastModifiedBy>Belloni Marco</cp:lastModifiedBy>
  <cp:lastPrinted>2019-05-30T08:31:20Z</cp:lastPrinted>
  <dcterms:created xsi:type="dcterms:W3CDTF">2013-05-22T13:33:16Z</dcterms:created>
  <dcterms:modified xsi:type="dcterms:W3CDTF">2019-07-30T13:42:46Z</dcterms:modified>
</cp:coreProperties>
</file>