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5600" windowHeight="9730" activeTab="0"/>
  </bookViews>
  <sheets>
    <sheet name="OFFERTA" sheetId="1" r:id="rId1"/>
    <sheet name="A Misura" sheetId="2" r:id="rId2"/>
    <sheet name="A Corpo" sheetId="3" r:id="rId3"/>
    <sheet name="Oneri sicurezza" sheetId="4" r:id="rId4"/>
    <sheet name="Comuni" sheetId="5" state="hidden" r:id="rId5"/>
  </sheets>
  <definedNames>
    <definedName name="_xlfn.SINGLE" hidden="1">#NAME?</definedName>
    <definedName name="codice">#REF!</definedName>
    <definedName name="Comuni">'Comuni'!$A$2:$A$118</definedName>
    <definedName name="dislocazione">'Comuni'!$F$4:$F$9</definedName>
    <definedName name="Gemeinden">'Comuni'!$B$2:$B$118</definedName>
  </definedNames>
  <calcPr fullCalcOnLoad="1"/>
</workbook>
</file>

<file path=xl/sharedStrings.xml><?xml version="1.0" encoding="utf-8"?>
<sst xmlns="http://schemas.openxmlformats.org/spreadsheetml/2006/main" count="602" uniqueCount="487">
  <si>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</si>
  <si>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</si>
  <si>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</si>
  <si>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</si>
  <si>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</si>
  <si>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</si>
  <si>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</si>
  <si>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</si>
  <si>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</si>
  <si>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</si>
  <si>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</si>
  <si>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</si>
  <si>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</si>
  <si>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</si>
  <si>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</si>
  <si>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</si>
  <si>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</si>
  <si>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</si>
  <si>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</si>
  <si>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</si>
  <si>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</si>
  <si>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</si>
  <si>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</si>
  <si>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</si>
  <si>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</si>
  <si>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</si>
  <si>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</si>
  <si>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</si>
  <si>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</si>
  <si>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</si>
  <si>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</si>
  <si>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</si>
  <si>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</si>
  <si>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</si>
  <si>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</si>
  <si>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</si>
  <si>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</si>
  <si>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</si>
  <si>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</si>
  <si>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</si>
  <si>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</si>
  <si>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</si>
  <si>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</si>
  <si>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</si>
  <si>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</si>
  <si>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</si>
  <si>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</si>
  <si>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</si>
  <si>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</si>
  <si>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</si>
  <si>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</si>
  <si>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</si>
  <si>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</si>
  <si>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</si>
  <si>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</si>
  <si>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</si>
  <si>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</si>
  <si>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</si>
  <si>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</si>
  <si>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</si>
  <si>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</si>
  <si>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</si>
  <si>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</si>
  <si>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</si>
  <si>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</si>
  <si>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</si>
  <si>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</si>
  <si>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</si>
  <si>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</si>
  <si>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</si>
  <si>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</si>
  <si>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</si>
  <si>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</si>
  <si>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</si>
  <si>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</si>
  <si>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</si>
  <si>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</si>
  <si>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</si>
  <si>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</si>
  <si>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</si>
  <si>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</si>
  <si>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</si>
  <si>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</si>
  <si>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</si>
  <si>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</si>
  <si>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</si>
  <si>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</si>
  <si>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</si>
  <si>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</si>
  <si>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</si>
  <si>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</si>
  <si>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</si>
  <si>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</si>
  <si>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</si>
  <si>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</si>
  <si>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</si>
  <si>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</si>
  <si>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</si>
  <si>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</si>
  <si>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</si>
  <si>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</si>
  <si>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</si>
  <si>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</si>
  <si>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</si>
  <si>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</si>
  <si>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</si>
  <si>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</si>
  <si>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</si>
  <si>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</si>
  <si>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</si>
  <si>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</si>
  <si>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</si>
  <si>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</si>
  <si>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</si>
  <si>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</si>
  <si>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</si>
  <si>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</si>
  <si>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</si>
  <si>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</si>
  <si>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</si>
  <si>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</si>
  <si>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</si>
  <si>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</si>
  <si>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</si>
  <si>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</si>
  <si>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</si>
  <si>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</si>
  <si>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</si>
  <si>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</si>
  <si>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</si>
  <si>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</si>
  <si>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</si>
  <si>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</si>
  <si>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</si>
  <si>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</si>
  <si>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</si>
  <si>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</si>
  <si>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</si>
  <si>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</si>
  <si>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</si>
  <si>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</si>
  <si>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</si>
  <si>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</si>
  <si>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</si>
  <si>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</si>
  <si>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</si>
  <si>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</si>
  <si>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</si>
  <si>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</si>
  <si>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</si>
  <si>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</si>
  <si>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</si>
  <si>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</si>
  <si>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</si>
  <si>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</si>
  <si>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</si>
  <si>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</si>
  <si>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</si>
  <si>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</si>
  <si>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</si>
  <si>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</si>
  <si>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</si>
  <si>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</si>
  <si>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</si>
  <si>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</si>
  <si>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</si>
  <si>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</si>
  <si>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</si>
  <si>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</si>
  <si>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</si>
  <si>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</si>
  <si>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</si>
  <si>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</si>
  <si>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</si>
  <si>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</si>
  <si>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</si>
  <si>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</si>
  <si>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</si>
  <si>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</si>
  <si>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</si>
  <si>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</si>
  <si>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</si>
  <si>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</si>
  <si>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</si>
  <si>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</si>
  <si>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</si>
  <si>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</si>
  <si>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</si>
  <si>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</si>
  <si>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</si>
  <si>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</si>
  <si>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</si>
  <si>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</si>
  <si>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</si>
  <si>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</si>
  <si>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</si>
  <si>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</si>
  <si>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</si>
  <si>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</si>
  <si>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</si>
  <si>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</si>
  <si>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</si>
  <si>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</si>
  <si>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</si>
  <si>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</si>
  <si>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</si>
  <si>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</si>
  <si>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</si>
  <si>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</si>
  <si>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</si>
  <si>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</si>
  <si>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</si>
  <si>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</si>
  <si>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</si>
  <si>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</si>
  <si>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</si>
  <si>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</si>
  <si>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</si>
  <si>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</si>
  <si>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</si>
  <si>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</si>
  <si>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</si>
  <si>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</si>
  <si>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</si>
  <si>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</si>
  <si>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</si>
  <si>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</si>
  <si>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</si>
  <si>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</si>
  <si>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</si>
  <si>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</si>
  <si>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</si>
  <si>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</si>
  <si>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</si>
  <si>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</si>
  <si>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</si>
  <si>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</si>
  <si>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</si>
  <si>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</si>
  <si>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</si>
  <si>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</si>
  <si>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ALLEGATO C1 - a misura LISTA DELLE CATEGORIE DI LAVORAZIONE E FORNITURE OFFERTA CON PREZZI UNITARI
ANLAGE C1 - auf Aufmaß VERZEICHNIS DER ARBEITEN UND LIEFERUNGEN ANGEBOT MIT EINHEITSPREISEN</t>
  </si>
  <si>
    <t>Denominazione</t>
  </si>
  <si>
    <t>*</t>
  </si>
  <si>
    <t xml:space="preserve"> *</t>
  </si>
  <si>
    <t>Denominazione:</t>
  </si>
  <si>
    <t>Dati appalto:</t>
  </si>
  <si>
    <t>Comune:</t>
  </si>
  <si>
    <t>Dislocazione:</t>
  </si>
  <si>
    <t>Dati impresa:</t>
  </si>
  <si>
    <t>Ragione o denominazione sociale:</t>
  </si>
  <si>
    <t>Codice fiscale (impresa):</t>
  </si>
  <si>
    <t>Sede impresa:</t>
  </si>
  <si>
    <t>Lavori a misura</t>
  </si>
  <si>
    <t>No.</t>
  </si>
  <si>
    <t>Pos.n.</t>
  </si>
  <si>
    <t>Unità di misura</t>
  </si>
  <si>
    <t>Quantità</t>
  </si>
  <si>
    <t>Prezzo unitario</t>
  </si>
  <si>
    <t>Prezzo totale (quantità per prezzo unitario)</t>
  </si>
  <si>
    <t>A misura</t>
  </si>
  <si>
    <t>Categorie SOA</t>
  </si>
  <si>
    <t>Riepilogo</t>
  </si>
  <si>
    <t>Cod. CPV prevalente:</t>
  </si>
  <si>
    <t>Lavori a corpo</t>
  </si>
  <si>
    <t>A corpo</t>
  </si>
  <si>
    <t>Oneri di sicurezza</t>
  </si>
  <si>
    <t>Importo lavori a corpo:</t>
  </si>
  <si>
    <t>Importo totale offerto per lavori a corpo SENZA oneri di sicurezza:</t>
  </si>
  <si>
    <t>RIEPILOGO</t>
  </si>
  <si>
    <t>Importo Lavori a MISURA</t>
  </si>
  <si>
    <t>Importo Lavori a CORPO</t>
  </si>
  <si>
    <t>Importo a base d'asta senza oneri di sicurezza</t>
  </si>
  <si>
    <t>Termine presentazione offerte:</t>
  </si>
  <si>
    <t>Anno prezziario di riferimento:</t>
  </si>
  <si>
    <t>Cod. CIG</t>
  </si>
  <si>
    <t>Importo a base d'asta (al netto degli oneri di sicurezza): A Misura</t>
  </si>
  <si>
    <t>Importo a base d'asta (al netto degli oneri di sicurezza): A Corpo</t>
  </si>
  <si>
    <t>Importo a base d'asta senza oneri di sicurezza:</t>
  </si>
  <si>
    <t>Importo totale offerto per lavori a misura SENZA oneri di sicurezza:</t>
  </si>
  <si>
    <t>Ribasso in lettere</t>
  </si>
  <si>
    <t>ALLEGATO C1 - LISTA DELLE CATEGORIE DI LAVORAZIONE E FORNITURE OFFERTA CON PREZZI UNITARI
LISTA DELLE CATEGORIE DI LAVORAZIONE E FORNITURE
OFFERTA CON PREZZI UNITARI</t>
  </si>
  <si>
    <t>ALLEGATO C1 - a corpo LISTA DELLE CATEGORIE DI LAVORAZIONE E FORNITURE OFFERTA CON PREZZI UNITARI
LISTA DELLE CATEGORIE DI LAVORAZIONE E FORNITURE
OFFERTA CON PREZZI UNITARI</t>
  </si>
  <si>
    <t>Importo totale oneri di sicurezza:</t>
  </si>
  <si>
    <t>ALLEGATO C1 - Oneri sicurezza LISTA DELLE CATEGORIE DI LAVORAZIONE E FORNITURE OFFERTA CON PREZZI UNITARI
ANLAGE C1 - auf Aufmaß VERZEICHNIS DER ARBEITEN UND LIEFERUNGEN ANGEBOT MIT EINHEITSPREISEN</t>
  </si>
  <si>
    <t>Oneri sicurezza</t>
  </si>
  <si>
    <t>Importo totale offerto per lavori Lavori A Misura e/o A Corpo CON oneri di sicurezza</t>
  </si>
  <si>
    <t>Importo totale offerto per lavori Lavori A Misura e/o A Corpo SENZA oneri di sicurezza</t>
  </si>
  <si>
    <t>Codice CUI:</t>
  </si>
  <si>
    <t>B.04.05.02.05.a</t>
  </si>
  <si>
    <t>B.04.05.02.02.a</t>
  </si>
  <si>
    <t>B.04.05.02.02.b</t>
  </si>
  <si>
    <t>B.15.13.01.02.d</t>
  </si>
  <si>
    <t>B.12.05.01.01.a</t>
  </si>
  <si>
    <t>B.04.05.01.06.a</t>
  </si>
  <si>
    <t>B.03.06.01.02.a</t>
  </si>
  <si>
    <t>B.03.06.01.02.b</t>
  </si>
  <si>
    <t>B.03.06.01.02.c</t>
  </si>
  <si>
    <t>B.04.05.04.05.a</t>
  </si>
  <si>
    <t>B.04.05.04.05.b</t>
  </si>
  <si>
    <t>B.13.12.01.01</t>
  </si>
  <si>
    <t>B.15.16.03.09.a</t>
  </si>
  <si>
    <t>A.01.01.01</t>
  </si>
  <si>
    <t>A.01.01.01a</t>
  </si>
  <si>
    <t>A.01.01.01b</t>
  </si>
  <si>
    <t>A.01.01.01d</t>
  </si>
  <si>
    <t>A.01.02.02</t>
  </si>
  <si>
    <t>A.01.03.03</t>
  </si>
  <si>
    <t>A.01.03.03a</t>
  </si>
  <si>
    <t>A.01.04.04</t>
  </si>
  <si>
    <t>A.01.04.04a</t>
  </si>
  <si>
    <t>A.01.06.06</t>
  </si>
  <si>
    <t>A.01.08.08</t>
  </si>
  <si>
    <t>A.01.10.10</t>
  </si>
  <si>
    <t>A.01.10.10a</t>
  </si>
  <si>
    <t>A.02.13.01</t>
  </si>
  <si>
    <t>A.02.14.02</t>
  </si>
  <si>
    <t>A.02.15.03</t>
  </si>
  <si>
    <t>A.02.15.03a</t>
  </si>
  <si>
    <t>A.02.16.04a</t>
  </si>
  <si>
    <t>A.02.17.05a</t>
  </si>
  <si>
    <t>A.02.18.06a</t>
  </si>
  <si>
    <t>A.02.18.06b</t>
  </si>
  <si>
    <t>A.03.22.01a</t>
  </si>
  <si>
    <t>A.03.24.03a</t>
  </si>
  <si>
    <t>A.04.26.02a</t>
  </si>
  <si>
    <t>A.04.26.02b</t>
  </si>
  <si>
    <t>A.04.26.02c</t>
  </si>
  <si>
    <t>A.04.26.02d</t>
  </si>
  <si>
    <t>A.04.26.02f</t>
  </si>
  <si>
    <t>A.04.26.02h</t>
  </si>
  <si>
    <t>A.04.26.02i</t>
  </si>
  <si>
    <t>A.04.26.02l</t>
  </si>
  <si>
    <t>A.04.26.02m</t>
  </si>
  <si>
    <t>A.13.67.01</t>
  </si>
  <si>
    <t>A.13.68.02</t>
  </si>
  <si>
    <t>A.13.69.03</t>
  </si>
  <si>
    <t>A.13.70.04</t>
  </si>
  <si>
    <t>A.13.71.05</t>
  </si>
  <si>
    <t>A.05.30.01</t>
  </si>
  <si>
    <t>A.12.62.02</t>
  </si>
  <si>
    <t>A.12.62.04</t>
  </si>
  <si>
    <t>A.12.64.03</t>
  </si>
  <si>
    <t>A.07.46.01</t>
  </si>
  <si>
    <t>A.07.48.03a</t>
  </si>
  <si>
    <t>A.07.50.05a</t>
  </si>
  <si>
    <t>A.07.50.05b</t>
  </si>
  <si>
    <t>A.07.50.05c</t>
  </si>
  <si>
    <t>A.07.50.05d</t>
  </si>
  <si>
    <t>A.08.53.01</t>
  </si>
  <si>
    <t>A.10.57.01</t>
  </si>
  <si>
    <t>A.10.58.02</t>
  </si>
  <si>
    <t>A.10.58.02a</t>
  </si>
  <si>
    <t>A.10.58.02c</t>
  </si>
  <si>
    <t>A.10.59.03</t>
  </si>
  <si>
    <t>A.10.59.03a</t>
  </si>
  <si>
    <t>A.10.59.03b</t>
  </si>
  <si>
    <t>A.10.59.03d</t>
  </si>
  <si>
    <t>A.10.59.03e</t>
  </si>
  <si>
    <t>A.11.160.01</t>
  </si>
  <si>
    <t>A.11.61.02</t>
  </si>
  <si>
    <t>A.14.72.01</t>
  </si>
  <si>
    <t>A.13.66.01</t>
  </si>
  <si>
    <t>A.15.73.01</t>
  </si>
  <si>
    <t>A.05.33.04</t>
  </si>
  <si>
    <t>A.05.33.04a</t>
  </si>
  <si>
    <t>A.CFX</t>
  </si>
  <si>
    <t>A.09.55.02a</t>
  </si>
  <si>
    <t>A.09.55.02b</t>
  </si>
  <si>
    <t>A.09.56.03</t>
  </si>
  <si>
    <t>A.09.56.03a</t>
  </si>
  <si>
    <t>A.LAV</t>
  </si>
  <si>
    <t>A.05.31.02</t>
  </si>
  <si>
    <t>A.05.32.03</t>
  </si>
  <si>
    <t>A.05.34.05a</t>
  </si>
  <si>
    <t>A.05.34.05b</t>
  </si>
  <si>
    <t>A.05.35.06a</t>
  </si>
  <si>
    <t>A.05.35.06b</t>
  </si>
  <si>
    <t>A.05.37.08</t>
  </si>
  <si>
    <t>A.05.38.09</t>
  </si>
  <si>
    <t>A.PSC</t>
  </si>
  <si>
    <t>A.SHWR</t>
  </si>
  <si>
    <t>TRASF</t>
  </si>
  <si>
    <t>SMONTAGGIO, TRASFERIMENTO, E RIMONTAGGIO DEGLI ARREDI E DELLE ATTREZZATURE ESISTENTI</t>
  </si>
  <si>
    <t>a corpo</t>
  </si>
  <si>
    <t>SIC</t>
  </si>
  <si>
    <t>Costi per le misure di sicurezza</t>
  </si>
  <si>
    <t>PARETE DIVISORIA BIFACCIALE MODULARE IN ACCIAO PER LABORATORI, H 2.9 m</t>
  </si>
  <si>
    <t>PARETE DIVISORIA MONOFACCIALE MODULARE IN ACCIAO PER LABORATORI, H 3.8 m</t>
  </si>
  <si>
    <t>PARETE DIVISORIA MONOFACCIALE MODULARE IN ACCIAO PER LABORATORI, H 2.9 m</t>
  </si>
  <si>
    <t>APPARECCHIO ILLUMINANTE LED PER AMBIENTI ASETTICI</t>
  </si>
  <si>
    <t>MODULO FINESTRATO PER LABORATORI</t>
  </si>
  <si>
    <t>CONTROSOFFITTO MODULARE IN ACCIAIO PER LABORATORI</t>
  </si>
  <si>
    <t>PORTA A BATTENTE MANUALE 80x210</t>
  </si>
  <si>
    <t>m2</t>
  </si>
  <si>
    <t>cad</t>
  </si>
  <si>
    <t>PORTA A 2 BATTENTI MANUALE 40+80x210</t>
  </si>
  <si>
    <t>PORTA A 2 BATTENTI AUTOMATICA 180x210</t>
  </si>
  <si>
    <t>ARMADIO A DUE ANTE INTEGRATO NELLA PARETE</t>
  </si>
  <si>
    <t>ARMADIO TECNICO UN ANTA INTEGRATO NELLA PARETE</t>
  </si>
  <si>
    <t>PASSA MATERIALI (PASS-BOX) 60x60</t>
  </si>
  <si>
    <t>DISPLAY A LED PROGRAMMABILE INTEGRATO NELLA PARETE</t>
  </si>
  <si>
    <t>ALZATA TECNICA A MURO PER ALLOGGIAMENTO MENSOLE - 1200</t>
  </si>
  <si>
    <t>ALZATA TECNICA A MURO PER ALLOGGIAMENTO MENSOLE - 600</t>
  </si>
  <si>
    <t>ALZATA TECNICA A MURO PER ALLOGGIAMENTO MENSOLE - 900</t>
  </si>
  <si>
    <t>ALZATA TECNICA A MURO CON CONSOLLE - 1200</t>
  </si>
  <si>
    <t>ALZATA TECNICA A MURO PER ALLOGGIAMENTO MENSOLE - 1500</t>
  </si>
  <si>
    <t>ALZATA TECNICA A MURO PER ALLOGGIAMENTO MENSOLE - 1800</t>
  </si>
  <si>
    <t>ALZATA TECNICA A MURO CON CONSOLLE - 1800</t>
  </si>
  <si>
    <t>ALZATA TECNICA A MURO PER ALLOGGIAMENTO PENSILI - 1200</t>
  </si>
  <si>
    <t>ALZATA TECNICA A MURO PER ALLOGGIAMENTO PENSILI - 600</t>
  </si>
  <si>
    <t>ALZATA TECNICA A MURO PER ALLOGGIAMENTO PENSILI - 1800</t>
  </si>
  <si>
    <t>ALZATA TECNICA CENTRALE PER ALLOGGIAMENTO MENSOLE - 1500</t>
  </si>
  <si>
    <t>ALZATA TECNICA CENTRALE PER ALLOGGIAMENTO MENSOLE - 1200</t>
  </si>
  <si>
    <t>ALZATA TECNICA CENTRALE PER ALLOGGIAMENTO MENSOLE CON COLONNA PORTA UTENZE - 1200</t>
  </si>
  <si>
    <t>MENSOLA IN LAMINATO 1200</t>
  </si>
  <si>
    <t>MENSOLA IN LAMINATO 1500</t>
  </si>
  <si>
    <t>MENSOLA IN LAMINATO 1800</t>
  </si>
  <si>
    <t>MENSOLA IN LAMINATO 900</t>
  </si>
  <si>
    <t>PENSILE 600X350XH460 CON ANTA CIECA</t>
  </si>
  <si>
    <t>PENSILE 900X350XH460 CON ANTE CIECHE</t>
  </si>
  <si>
    <t>PENSILE 1200X350XH460 CON ANTE CIECHE</t>
  </si>
  <si>
    <t>PENSILE 1200X350XH460 CON ANTE CIECHE E PROLUNGHE LATERALI</t>
  </si>
  <si>
    <t>SOTTOSTRUTTURA AD “U” ROVESCIATA - 1200</t>
  </si>
  <si>
    <t>SOTTOSTRUTTURA AD “U” ROVESCIATA - 1800</t>
  </si>
  <si>
    <t>PIANO DI LAVORO IN HPL CON STRUTTURA PORTANTE A "C" - 1200 X 850</t>
  </si>
  <si>
    <t>PIANO DI LAVORO IN HPL CON STRUTTURA PORTANTE A "U" ROVESCIATA - 1200 X 850</t>
  </si>
  <si>
    <t>PIANO DI LAVORO IN HPL CON STRUTTURA PORTANTE A "C" - 1800 X 750</t>
  </si>
  <si>
    <t>PIANO DI LAVORO IN HPL CON STRUTTURA PORTANTE A "U" ROVESCIATA - 1800 X 850</t>
  </si>
  <si>
    <t>PIANO DI LAVORO IN HPL CON STRUTTURA PORTANTE A "C" - 1500 X 850</t>
  </si>
  <si>
    <t>PIANO DI LAVORO IN HPL CON STRUTTURA PORTANTE A "U" ROVESCIATA - 900 X 850</t>
  </si>
  <si>
    <t>PIANO DI LAVORO IN HPL CON STRUTTURA PORTANTE A "U" ROVESCIATA - 600 X 850</t>
  </si>
  <si>
    <t>PIANO DI LAVORO IN HPL CON STRUTTURA PORTANTE A "C" - 1500 X 600</t>
  </si>
  <si>
    <t>PIANO DI LAVORO IN HPL CON STRUTTURA PORTANTE A "C" - 600 X 850</t>
  </si>
  <si>
    <t>BANCO A MURO IN CORIAN CON LAVELLO - 600 x 850</t>
  </si>
  <si>
    <t>BANCO A MURO IN CORIAN CON LAVELLO - 1200 x 850</t>
  </si>
  <si>
    <t>BANCO A MURO IN CORIAN CON LAVELLO - 1500 x 850</t>
  </si>
  <si>
    <t>BANCO A MURO IN CORIAN CON LAVELLO - 1800 x 850</t>
  </si>
  <si>
    <t>BANCO DI TESTA IN CORIAN CON LAVELLO - 1800 x 750</t>
  </si>
  <si>
    <t>ASPIRAZIONE LOCALIZZATA (BRACCIO ASPIRANTE)</t>
  </si>
  <si>
    <t>SCAFFALATURA 110X50, ACCIAO INOX</t>
  </si>
  <si>
    <t>SCAFFALATURA 150X50, ACCIAO INOX</t>
  </si>
  <si>
    <t>SCAFFALATURA 120X50, ACCIAO INOX</t>
  </si>
  <si>
    <t>MOBILETTO SU ROTELLE – 600</t>
  </si>
  <si>
    <t>MOBILETTO SU ROTELLE – 1200</t>
  </si>
  <si>
    <t>MOBILETTO SU ZOCCOLO SOTTOLAVELLO - 600</t>
  </si>
  <si>
    <t>MOBILETTO SOTTOBANCO SU ZOCCOLO PER COLLOCARE IMPIANTO DI DEMINERALIZZAZIONE – 1200</t>
  </si>
  <si>
    <t>MOBILETTO SU ZOCCOLO SOTTOLAVELLO - 120</t>
  </si>
  <si>
    <t>MOBILETTO SU ZOCCOLO SOTTOLAVELLO DI TESTA 180</t>
  </si>
  <si>
    <t>MODULO SOSPESO PORTA UTENZE - 1500</t>
  </si>
  <si>
    <t>ARMADIO CON ANTA A BATTENTE CIECA – 60x60x200</t>
  </si>
  <si>
    <t>ARMADIO CON ANTE A BATTENTE CIECHE – 90x60x200</t>
  </si>
  <si>
    <t>ARMADIO CON ANTE A BATTENTE CIECHE – 120x60x200</t>
  </si>
  <si>
    <t>ARMADIO CON ANTE A BATTENTE IN VETRO – 120x60x200</t>
  </si>
  <si>
    <t>ARMADIO SOLVENTI 600</t>
  </si>
  <si>
    <t>ARMADIO SOLVENTI – 1200</t>
  </si>
  <si>
    <t>ARMADIO ACIDI E BASI – 600</t>
  </si>
  <si>
    <t>ARMADIO CON ANTA A BATTENTE CIECA – 60x35x200</t>
  </si>
  <si>
    <t>ARMADIO ASPIRATO CON ANTA CIECA – 600</t>
  </si>
  <si>
    <t>SGABELLO SU PATTINI CON SEDILE E SCHIENALE</t>
  </si>
  <si>
    <t>POLTRONCINA SU ROTELLE CON SEDILE E SCHIENALE IN POLIURETANO</t>
  </si>
  <si>
    <t>GANCIO APPENDIABITI</t>
  </si>
  <si>
    <t>TENDA OSCURANTE</t>
  </si>
  <si>
    <t>RACK PER CARICHI PESANTI</t>
  </si>
  <si>
    <t>SCOLAVETRERIA DA ALZATA, 11 PIOLI</t>
  </si>
  <si>
    <t>SCOLAVETRERIA PER BANCO DI TESTA DOPPIO 9+9 PIOLI</t>
  </si>
  <si>
    <t>CELLA FRIGORIFERA</t>
  </si>
  <si>
    <t>CAPPA CHIMICA - 1800, CON IMPIANTO FLUIDI/GAS</t>
  </si>
  <si>
    <t>CAPPA CHIMICA - 1500</t>
  </si>
  <si>
    <t>CAPPA BIOHAZARD IN CLASSE II - 1650</t>
  </si>
  <si>
    <t>CAPPA BIOHAZARD IN CLASSE II - 1100</t>
  </si>
  <si>
    <t>LAVAVETRERIE</t>
  </si>
  <si>
    <t>MISCELATORE DA PIANO (ACQUA CALDA/FREDDA)</t>
  </si>
  <si>
    <t>LAVAOCCHI DA PIANO</t>
  </si>
  <si>
    <t>EROGATORE DA ALZATA PER VUOTO</t>
  </si>
  <si>
    <t>EROGATORE DA ALZATA PER ARIA COMPRESSA</t>
  </si>
  <si>
    <t>EROGATORE DA ALZATA PER CO2</t>
  </si>
  <si>
    <t>EROGATORE DA ALZATA PER AZOTO</t>
  </si>
  <si>
    <t>RUBINETTO A COLONNA PER ACQUA DEMINERALIZZATA</t>
  </si>
  <si>
    <t>EROGATORE DA ALZATA PER ACQUA DEMINERALIZZATA</t>
  </si>
  <si>
    <t>POZZETTO DI SCARICO</t>
  </si>
  <si>
    <t>DOCCIA DI EMERGENZA</t>
  </si>
  <si>
    <t>Risanamento generale - Ex-Mensa-Speedline (Edificio A6 Biomedicina) Laboratori di Biomedicina; Nuove pareti divisorie da laboratorio e trasferimento, riadattamento ed ampliamento di arredi da laboratorio</t>
  </si>
  <si>
    <t>82907818 E9</t>
  </si>
  <si>
    <t>vedi portale</t>
  </si>
  <si>
    <t>L02595720216201900001</t>
  </si>
  <si>
    <t xml:space="preserve">45214610-9 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</si>
</sst>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000000"/>
    <numFmt numFmtId="168" formatCode="00000000&quot;-&quot;0"/>
    <numFmt numFmtId="169" formatCode="dd/mm/yyyy;@"/>
    <numFmt numFmtId="170" formatCode="_-&quot;€&quot;\ * #,##0.00_-;\-&quot;€&quot;\ * #,##0.00_-;_-&quot;€&quot;\ * &quot;-&quot;??_-;_-@_-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0.0%"/>
    <numFmt numFmtId="176" formatCode="_-* #,##0.00\ [$€-407]_-;\-* #,##0.00\ [$€-407]_-;_-* &quot;-&quot;??\ [$€-407]_-;_-@_-"/>
    <numFmt numFmtId="177" formatCode="[$-407]dddd\,\ d\.\ mmmm\ yyyy"/>
    <numFmt numFmtId="178" formatCode="0.000%"/>
    <numFmt numFmtId="179" formatCode="0.0000%"/>
    <numFmt numFmtId="180" formatCode="0.00000%"/>
    <numFmt numFmtId="181" formatCode="0.0"/>
    <numFmt numFmtId="182" formatCode="&quot;Sì&quot;;&quot;Sì&quot;;&quot;No&quot;"/>
    <numFmt numFmtId="183" formatCode="&quot;Vero&quot;;&quot;Vero&quot;;&quot;Falso&quot;"/>
    <numFmt numFmtId="184" formatCode="&quot;Attivo&quot;;&quot;Attivo&quot;;&quot;Inattivo&quot;"/>
    <numFmt numFmtId="185" formatCode="[$€-2]\ #.##000_);[Red]\([$€-2]\ #.##000\)"/>
    <numFmt numFmtId="186" formatCode="0.000000000000000"/>
    <numFmt numFmtId="187" formatCode="0.00000000000000000"/>
    <numFmt numFmtId="188" formatCode="0.00########"/>
    <numFmt numFmtId="189" formatCode="#,##0.00_ ;\-#,##0.00\ "/>
    <numFmt numFmtId="190" formatCode="0.00###"/>
    <numFmt numFmtId="191" formatCode=";;;"/>
    <numFmt numFmtId="192" formatCode="0.000"/>
    <numFmt numFmtId="193" formatCode="#,##0.00###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textRotation="90" wrapText="1"/>
      <protection hidden="1"/>
    </xf>
    <xf numFmtId="0" fontId="4" fillId="33" borderId="14" xfId="0" applyFont="1" applyFill="1" applyBorder="1" applyAlignment="1" applyProtection="1">
      <alignment horizontal="center" vertical="center" textRotation="90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49" fontId="2" fillId="33" borderId="11" xfId="0" applyNumberFormat="1" applyFont="1" applyFill="1" applyBorder="1" applyAlignment="1" applyProtection="1">
      <alignment vertical="center" wrapText="1"/>
      <protection hidden="1"/>
    </xf>
    <xf numFmtId="49" fontId="2" fillId="33" borderId="12" xfId="0" applyNumberFormat="1" applyFont="1" applyFill="1" applyBorder="1" applyAlignment="1" applyProtection="1">
      <alignment vertical="center" wrapText="1"/>
      <protection hidden="1"/>
    </xf>
    <xf numFmtId="49" fontId="2" fillId="33" borderId="14" xfId="0" applyNumberFormat="1" applyFont="1" applyFill="1" applyBorder="1" applyAlignment="1" applyProtection="1">
      <alignment vertical="center" wrapText="1"/>
      <protection hidden="1"/>
    </xf>
    <xf numFmtId="10" fontId="3" fillId="33" borderId="13" xfId="64" applyNumberFormat="1" applyFont="1" applyFill="1" applyBorder="1" applyAlignment="1" applyProtection="1">
      <alignment horizontal="right" vertical="center" indent="1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64" applyNumberFormat="1" applyFont="1" applyAlignment="1" applyProtection="1">
      <alignment/>
      <protection hidden="1"/>
    </xf>
    <xf numFmtId="9" fontId="0" fillId="0" borderId="0" xfId="64" applyFont="1" applyAlignment="1" applyProtection="1">
      <alignment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167" fontId="3" fillId="0" borderId="0" xfId="0" applyNumberFormat="1" applyFont="1" applyFill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0" fillId="0" borderId="14" xfId="0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/>
      <protection hidden="1"/>
    </xf>
    <xf numFmtId="2" fontId="4" fillId="0" borderId="13" xfId="0" applyNumberFormat="1" applyFont="1" applyFill="1" applyBorder="1" applyAlignment="1" applyProtection="1">
      <alignment vertical="center" wrapText="1"/>
      <protection hidden="1"/>
    </xf>
    <xf numFmtId="2" fontId="3" fillId="33" borderId="13" xfId="48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169" fontId="3" fillId="0" borderId="0" xfId="0" applyNumberFormat="1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35" borderId="13" xfId="0" applyFont="1" applyFill="1" applyBorder="1" applyAlignment="1" applyProtection="1">
      <alignment vertical="center" wrapText="1"/>
      <protection hidden="1"/>
    </xf>
    <xf numFmtId="0" fontId="4" fillId="35" borderId="13" xfId="0" applyNumberFormat="1" applyFont="1" applyFill="1" applyBorder="1" applyAlignment="1" applyProtection="1">
      <alignment vertical="center" wrapText="1"/>
      <protection hidden="1"/>
    </xf>
    <xf numFmtId="0" fontId="4" fillId="35" borderId="13" xfId="0" applyFont="1" applyFill="1" applyBorder="1" applyAlignment="1" applyProtection="1">
      <alignment horizontal="center" vertical="center" wrapText="1"/>
      <protection hidden="1"/>
    </xf>
    <xf numFmtId="49" fontId="4" fillId="35" borderId="13" xfId="0" applyNumberFormat="1" applyFont="1" applyFill="1" applyBorder="1" applyAlignment="1" applyProtection="1">
      <alignment vertical="center" wrapText="1"/>
      <protection hidden="1"/>
    </xf>
    <xf numFmtId="166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189" fontId="4" fillId="0" borderId="0" xfId="48" applyNumberFormat="1" applyFont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/>
    </xf>
    <xf numFmtId="191" fontId="0" fillId="0" borderId="0" xfId="0" applyNumberFormat="1" applyAlignment="1" applyProtection="1">
      <alignment/>
      <protection hidden="1"/>
    </xf>
    <xf numFmtId="2" fontId="4" fillId="35" borderId="13" xfId="0" applyNumberFormat="1" applyFont="1" applyFill="1" applyBorder="1" applyAlignment="1" applyProtection="1">
      <alignment vertical="center" wrapText="1"/>
      <protection hidden="1"/>
    </xf>
    <xf numFmtId="2" fontId="4" fillId="35" borderId="13" xfId="0" applyNumberFormat="1" applyFont="1" applyFill="1" applyBorder="1" applyAlignment="1" applyProtection="1">
      <alignment vertical="center" wrapText="1"/>
      <protection hidden="1" locked="0"/>
    </xf>
    <xf numFmtId="167" fontId="3" fillId="36" borderId="13" xfId="0" applyNumberFormat="1" applyFont="1" applyFill="1" applyBorder="1" applyAlignment="1" applyProtection="1">
      <alignment vertical="center"/>
      <protection hidden="1" locked="0"/>
    </xf>
    <xf numFmtId="168" fontId="3" fillId="36" borderId="13" xfId="0" applyNumberFormat="1" applyFont="1" applyFill="1" applyBorder="1" applyAlignment="1" applyProtection="1">
      <alignment vertical="center"/>
      <protection hidden="1" locked="0"/>
    </xf>
    <xf numFmtId="0" fontId="0" fillId="0" borderId="0" xfId="0" applyFill="1" applyBorder="1" applyAlignment="1" applyProtection="1">
      <alignment/>
      <protection hidden="1"/>
    </xf>
    <xf numFmtId="7" fontId="4" fillId="0" borderId="0" xfId="48" applyNumberFormat="1" applyFont="1" applyFill="1" applyBorder="1" applyAlignment="1" applyProtection="1">
      <alignment vertical="center" wrapText="1"/>
      <protection hidden="1"/>
    </xf>
    <xf numFmtId="0" fontId="3" fillId="0" borderId="0" xfId="0" applyNumberFormat="1" applyFont="1" applyFill="1" applyBorder="1" applyAlignment="1" applyProtection="1">
      <alignment/>
      <protection hidden="1"/>
    </xf>
    <xf numFmtId="168" fontId="3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4" fillId="0" borderId="0" xfId="0" applyFont="1" applyAlignment="1" applyProtection="1">
      <alignment vertical="top" wrapText="1"/>
      <protection hidden="1"/>
    </xf>
    <xf numFmtId="2" fontId="4" fillId="36" borderId="13" xfId="48" applyNumberFormat="1" applyFont="1" applyFill="1" applyBorder="1" applyAlignment="1" applyProtection="1">
      <alignment vertical="center" wrapText="1"/>
      <protection hidden="1" locked="0"/>
    </xf>
    <xf numFmtId="0" fontId="3" fillId="36" borderId="13" xfId="0" applyNumberFormat="1" applyFont="1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vertical="center" wrapText="1"/>
      <protection hidden="1"/>
    </xf>
    <xf numFmtId="2" fontId="0" fillId="37" borderId="13" xfId="0" applyNumberFormat="1" applyFill="1" applyBorder="1" applyAlignment="1" applyProtection="1">
      <alignment/>
      <protection hidden="1"/>
    </xf>
    <xf numFmtId="2" fontId="4" fillId="38" borderId="13" xfId="48" applyNumberFormat="1" applyFont="1" applyFill="1" applyBorder="1" applyAlignment="1" applyProtection="1">
      <alignment vertical="center" wrapText="1"/>
      <protection hidden="1"/>
    </xf>
    <xf numFmtId="10" fontId="4" fillId="37" borderId="13" xfId="64" applyNumberFormat="1" applyFont="1" applyFill="1" applyBorder="1" applyAlignment="1" applyProtection="1">
      <alignment vertical="center" wrapText="1"/>
      <protection hidden="1"/>
    </xf>
    <xf numFmtId="7" fontId="4" fillId="39" borderId="11" xfId="48" applyNumberFormat="1" applyFont="1" applyFill="1" applyBorder="1" applyAlignment="1" applyProtection="1">
      <alignment horizontal="center" vertical="center" wrapText="1"/>
      <protection hidden="1" locked="0"/>
    </xf>
    <xf numFmtId="7" fontId="4" fillId="39" borderId="12" xfId="48" applyNumberFormat="1" applyFont="1" applyFill="1" applyBorder="1" applyAlignment="1" applyProtection="1">
      <alignment horizontal="center" vertical="center" wrapText="1"/>
      <protection hidden="1" locked="0"/>
    </xf>
    <xf numFmtId="7" fontId="4" fillId="39" borderId="14" xfId="48" applyNumberFormat="1" applyFont="1" applyFill="1" applyBorder="1" applyAlignment="1" applyProtection="1">
      <alignment horizontal="center" vertical="center" wrapText="1"/>
      <protection hidden="1" locked="0"/>
    </xf>
    <xf numFmtId="7" fontId="4" fillId="37" borderId="11" xfId="48" applyNumberFormat="1" applyFont="1" applyFill="1" applyBorder="1" applyAlignment="1" applyProtection="1">
      <alignment horizontal="center" vertical="center" wrapText="1"/>
      <protection hidden="1"/>
    </xf>
    <xf numFmtId="7" fontId="4" fillId="37" borderId="12" xfId="48" applyNumberFormat="1" applyFont="1" applyFill="1" applyBorder="1" applyAlignment="1" applyProtection="1">
      <alignment horizontal="center" vertical="center" wrapText="1"/>
      <protection hidden="1"/>
    </xf>
    <xf numFmtId="7" fontId="4" fillId="37" borderId="14" xfId="48" applyNumberFormat="1" applyFont="1" applyFill="1" applyBorder="1" applyAlignment="1" applyProtection="1">
      <alignment horizontal="center" vertical="center" wrapText="1"/>
      <protection hidden="1"/>
    </xf>
    <xf numFmtId="7" fontId="4" fillId="38" borderId="11" xfId="48" applyNumberFormat="1" applyFont="1" applyFill="1" applyBorder="1" applyAlignment="1" applyProtection="1">
      <alignment horizontal="center" vertical="center" wrapText="1"/>
      <protection hidden="1"/>
    </xf>
    <xf numFmtId="7" fontId="4" fillId="38" borderId="12" xfId="48" applyNumberFormat="1" applyFont="1" applyFill="1" applyBorder="1" applyAlignment="1" applyProtection="1">
      <alignment horizontal="center" vertical="center" wrapText="1"/>
      <protection hidden="1"/>
    </xf>
    <xf numFmtId="7" fontId="4" fillId="38" borderId="14" xfId="48" applyNumberFormat="1" applyFont="1" applyFill="1" applyBorder="1" applyAlignment="1" applyProtection="1">
      <alignment horizontal="center" vertical="center" wrapText="1"/>
      <protection hidden="1"/>
    </xf>
    <xf numFmtId="0" fontId="4" fillId="40" borderId="11" xfId="0" applyFont="1" applyFill="1" applyBorder="1" applyAlignment="1" applyProtection="1">
      <alignment horizontal="center"/>
      <protection hidden="1" locked="0"/>
    </xf>
    <xf numFmtId="0" fontId="4" fillId="40" borderId="12" xfId="0" applyFont="1" applyFill="1" applyBorder="1" applyAlignment="1" applyProtection="1">
      <alignment horizontal="center"/>
      <protection hidden="1" locked="0"/>
    </xf>
    <xf numFmtId="0" fontId="4" fillId="40" borderId="14" xfId="0" applyFont="1" applyFill="1" applyBorder="1" applyAlignment="1" applyProtection="1">
      <alignment horizontal="center"/>
      <protection hidden="1" locked="0"/>
    </xf>
    <xf numFmtId="2" fontId="4" fillId="37" borderId="13" xfId="48" applyNumberFormat="1" applyFont="1" applyFill="1" applyBorder="1" applyAlignment="1" applyProtection="1">
      <alignment vertical="center" wrapText="1"/>
      <protection hidden="1"/>
    </xf>
    <xf numFmtId="7" fontId="7" fillId="41" borderId="13" xfId="48" applyNumberFormat="1" applyFont="1" applyFill="1" applyBorder="1" applyAlignment="1" applyProtection="1">
      <alignment horizontal="center" vertical="center" wrapText="1"/>
      <protection hidden="1"/>
    </xf>
    <xf numFmtId="0" fontId="2" fillId="33" borderId="13" xfId="0" applyFont="1" applyFill="1" applyBorder="1" applyAlignment="1" applyProtection="1">
      <alignment horizontal="center" wrapText="1"/>
      <protection hidden="1"/>
    </xf>
    <xf numFmtId="166" fontId="3" fillId="0" borderId="11" xfId="0" applyNumberFormat="1" applyFont="1" applyFill="1" applyBorder="1" applyAlignment="1" applyProtection="1">
      <alignment vertical="center"/>
      <protection hidden="1"/>
    </xf>
    <xf numFmtId="166" fontId="3" fillId="0" borderId="12" xfId="0" applyNumberFormat="1" applyFont="1" applyFill="1" applyBorder="1" applyAlignment="1" applyProtection="1">
      <alignment vertical="center"/>
      <protection hidden="1"/>
    </xf>
    <xf numFmtId="166" fontId="3" fillId="0" borderId="14" xfId="0" applyNumberFormat="1" applyFont="1" applyFill="1" applyBorder="1" applyAlignment="1" applyProtection="1">
      <alignment vertical="center"/>
      <protection hidden="1"/>
    </xf>
    <xf numFmtId="0" fontId="4" fillId="36" borderId="11" xfId="0" applyFont="1" applyFill="1" applyBorder="1" applyAlignment="1" applyProtection="1">
      <alignment horizontal="left" wrapText="1"/>
      <protection hidden="1" locked="0"/>
    </xf>
    <xf numFmtId="0" fontId="4" fillId="36" borderId="12" xfId="0" applyFont="1" applyFill="1" applyBorder="1" applyAlignment="1" applyProtection="1">
      <alignment horizontal="left" wrapText="1"/>
      <protection hidden="1" locked="0"/>
    </xf>
    <xf numFmtId="0" fontId="4" fillId="36" borderId="14" xfId="0" applyFont="1" applyFill="1" applyBorder="1" applyAlignment="1" applyProtection="1">
      <alignment horizontal="left" wrapText="1"/>
      <protection hidden="1" locked="0"/>
    </xf>
    <xf numFmtId="0" fontId="4" fillId="36" borderId="11" xfId="0" applyFont="1" applyFill="1" applyBorder="1" applyAlignment="1" applyProtection="1">
      <alignment horizontal="center" wrapText="1"/>
      <protection hidden="1" locked="0"/>
    </xf>
    <xf numFmtId="0" fontId="4" fillId="36" borderId="14" xfId="0" applyFont="1" applyFill="1" applyBorder="1" applyAlignment="1" applyProtection="1">
      <alignment horizontal="center" wrapText="1"/>
      <protection hidden="1" locked="0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36" borderId="11" xfId="0" applyFont="1" applyFill="1" applyBorder="1" applyAlignment="1" applyProtection="1">
      <alignment horizontal="center" vertical="center" wrapText="1"/>
      <protection hidden="1" locked="0"/>
    </xf>
    <xf numFmtId="0" fontId="4" fillId="36" borderId="14" xfId="0" applyFont="1" applyFill="1" applyBorder="1" applyAlignment="1" applyProtection="1">
      <alignment horizontal="center" vertical="center" wrapText="1"/>
      <protection hidden="1" locked="0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3" fillId="33" borderId="11" xfId="0" applyNumberFormat="1" applyFont="1" applyFill="1" applyBorder="1" applyAlignment="1" applyProtection="1">
      <alignment vertical="center" wrapText="1"/>
      <protection hidden="1"/>
    </xf>
    <xf numFmtId="0" fontId="3" fillId="33" borderId="12" xfId="0" applyNumberFormat="1" applyFont="1" applyFill="1" applyBorder="1" applyAlignment="1" applyProtection="1">
      <alignment vertical="center" wrapText="1"/>
      <protection hidden="1"/>
    </xf>
    <xf numFmtId="0" fontId="3" fillId="33" borderId="14" xfId="0" applyNumberFormat="1" applyFont="1" applyFill="1" applyBorder="1" applyAlignment="1" applyProtection="1">
      <alignment vertical="center" wrapText="1"/>
      <protection hidden="1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urrency 2" xfId="41"/>
    <cellStyle name="Currency 2 2" xfId="42"/>
    <cellStyle name="Comma [0]" xfId="43"/>
    <cellStyle name="Eingabe" xfId="44"/>
    <cellStyle name="Ergebnis" xfId="45"/>
    <cellStyle name="Erklärender Text" xfId="46"/>
    <cellStyle name="Gut" xfId="47"/>
    <cellStyle name="Comma" xfId="48"/>
    <cellStyle name="Komma 2" xfId="49"/>
    <cellStyle name="Komma 2 2" xfId="50"/>
    <cellStyle name="Migliaia 2" xfId="51"/>
    <cellStyle name="Migliaia 2 2" xfId="52"/>
    <cellStyle name="Migliaia 3" xfId="53"/>
    <cellStyle name="Neutral" xfId="54"/>
    <cellStyle name="Normal 2" xfId="55"/>
    <cellStyle name="Normal 2 2" xfId="56"/>
    <cellStyle name="Normale 2" xfId="57"/>
    <cellStyle name="Normale 2 2" xfId="58"/>
    <cellStyle name="Notiz" xfId="59"/>
    <cellStyle name="Percent 2" xfId="60"/>
    <cellStyle name="Percent 2 2" xfId="61"/>
    <cellStyle name="Percentuale 2" xfId="62"/>
    <cellStyle name="Percentuale 2 2" xfId="63"/>
    <cellStyle name="Percent" xfId="64"/>
    <cellStyle name="Prozent 2" xfId="65"/>
    <cellStyle name="Prozent 2 2" xfId="66"/>
    <cellStyle name="Prozent 3" xfId="67"/>
    <cellStyle name="Schlecht" xfId="68"/>
    <cellStyle name="Standard 2" xfId="69"/>
    <cellStyle name="Überschrift" xfId="70"/>
    <cellStyle name="Überschrift 1" xfId="71"/>
    <cellStyle name="Überschrift 2" xfId="72"/>
    <cellStyle name="Überschrift 3" xfId="73"/>
    <cellStyle name="Überschrift 4" xfId="74"/>
    <cellStyle name="Verknüpfte Zelle" xfId="75"/>
    <cellStyle name="Currency" xfId="76"/>
    <cellStyle name="Currency [0]" xfId="77"/>
    <cellStyle name="Währung 2" xfId="78"/>
    <cellStyle name="Währung 2 2" xfId="79"/>
    <cellStyle name="Warnender Text" xfId="80"/>
    <cellStyle name="Zelle überprüfen" xfId="81"/>
  </cellStyles>
  <dxfs count="2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E27" sqref="E27:H27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.00390625" style="1" customWidth="1"/>
    <col min="7" max="7" width="11.28125" style="1" customWidth="1"/>
    <col min="8" max="8" width="17.00390625" style="0" customWidth="1"/>
  </cols>
  <sheetData>
    <row r="1" spans="1:11" ht="13.5">
      <c r="A1" s="104" t="s">
        <v>281</v>
      </c>
      <c r="B1" s="104"/>
      <c r="C1" s="104"/>
      <c r="D1" s="104"/>
      <c r="E1" s="104"/>
      <c r="F1" s="104"/>
      <c r="G1" s="104"/>
      <c r="H1" s="104"/>
      <c r="I1" s="104"/>
      <c r="J1" s="104"/>
      <c r="K1" s="26"/>
    </row>
    <row r="2" spans="1:10" ht="12">
      <c r="A2" s="33"/>
      <c r="H2" s="33"/>
      <c r="I2" s="33"/>
      <c r="J2" s="33"/>
    </row>
    <row r="3" spans="1:10" ht="12">
      <c r="A3" s="105" t="s">
        <v>245</v>
      </c>
      <c r="B3" s="106"/>
      <c r="C3" s="107"/>
      <c r="D3" s="108" t="s">
        <v>482</v>
      </c>
      <c r="E3" s="109"/>
      <c r="F3" s="109"/>
      <c r="G3" s="109"/>
      <c r="H3" s="110"/>
      <c r="I3" s="33"/>
      <c r="J3" s="33"/>
    </row>
    <row r="4" spans="1:10" ht="12">
      <c r="A4" s="1"/>
      <c r="C4" s="10"/>
      <c r="F4" s="2"/>
      <c r="G4" s="2"/>
      <c r="H4" s="33"/>
      <c r="I4" s="33"/>
      <c r="J4" s="33"/>
    </row>
    <row r="5" spans="1:10" ht="13.5">
      <c r="A5" s="3" t="s">
        <v>246</v>
      </c>
      <c r="B5" s="3"/>
      <c r="C5" s="40"/>
      <c r="D5" s="3"/>
      <c r="E5" s="4"/>
      <c r="F5" s="5"/>
      <c r="G5" s="5"/>
      <c r="H5" s="33"/>
      <c r="I5" s="33"/>
      <c r="J5" s="33"/>
    </row>
    <row r="6" spans="1:10" ht="12">
      <c r="A6" s="6" t="s">
        <v>247</v>
      </c>
      <c r="B6" s="7"/>
      <c r="C6" s="41"/>
      <c r="D6" s="7"/>
      <c r="E6" s="111" t="s">
        <v>20</v>
      </c>
      <c r="F6" s="112"/>
      <c r="G6" s="113"/>
      <c r="H6" s="113"/>
      <c r="I6" s="33"/>
      <c r="J6" s="33"/>
    </row>
    <row r="7" spans="1:10" ht="12">
      <c r="A7" s="34"/>
      <c r="B7" s="33"/>
      <c r="C7" s="42"/>
      <c r="D7" s="33"/>
      <c r="E7" s="33"/>
      <c r="F7" s="69"/>
      <c r="G7" s="2"/>
      <c r="H7" s="69"/>
      <c r="I7" s="33"/>
      <c r="J7" s="33"/>
    </row>
    <row r="8" spans="1:10" ht="12">
      <c r="A8" s="8" t="s">
        <v>248</v>
      </c>
      <c r="B8" s="9"/>
      <c r="C8" s="43"/>
      <c r="D8" s="9"/>
      <c r="E8" s="114" t="s">
        <v>3</v>
      </c>
      <c r="F8" s="115"/>
      <c r="G8" s="116"/>
      <c r="H8" s="116"/>
      <c r="I8" s="33"/>
      <c r="J8" s="33"/>
    </row>
    <row r="9" spans="1:10" ht="12">
      <c r="A9" s="34"/>
      <c r="B9" s="33"/>
      <c r="C9" s="42"/>
      <c r="D9" s="33"/>
      <c r="E9" s="33"/>
      <c r="F9" s="69"/>
      <c r="G9" s="2"/>
      <c r="H9" s="69"/>
      <c r="I9" s="33"/>
      <c r="J9" s="33"/>
    </row>
    <row r="10" spans="1:10" ht="12">
      <c r="A10" s="6" t="s">
        <v>276</v>
      </c>
      <c r="B10" s="7"/>
      <c r="C10" s="41"/>
      <c r="D10" s="7"/>
      <c r="E10" s="76">
        <v>1394650</v>
      </c>
      <c r="F10" s="69"/>
      <c r="G10" s="2"/>
      <c r="H10" s="69"/>
      <c r="I10" s="33"/>
      <c r="J10" s="33"/>
    </row>
    <row r="11" spans="1:10" ht="12">
      <c r="A11" s="6" t="s">
        <v>277</v>
      </c>
      <c r="B11" s="7"/>
      <c r="C11" s="41"/>
      <c r="D11" s="7"/>
      <c r="E11" s="76">
        <v>26000</v>
      </c>
      <c r="F11" s="70"/>
      <c r="G11" s="70"/>
      <c r="H11" s="70"/>
      <c r="I11" s="33"/>
      <c r="J11" s="33"/>
    </row>
    <row r="12" spans="1:10" ht="12">
      <c r="A12" s="1"/>
      <c r="E12" s="10"/>
      <c r="F12" s="2"/>
      <c r="G12" s="2"/>
      <c r="H12" s="33"/>
      <c r="I12" s="33"/>
      <c r="J12" s="33"/>
    </row>
    <row r="13" spans="1:10" ht="12">
      <c r="A13" s="6" t="s">
        <v>273</v>
      </c>
      <c r="B13" s="7"/>
      <c r="C13" s="7"/>
      <c r="D13" s="7"/>
      <c r="E13" s="77" t="s">
        <v>484</v>
      </c>
      <c r="F13" s="71"/>
      <c r="G13" s="71"/>
      <c r="H13" s="71"/>
      <c r="I13" s="33"/>
      <c r="J13" s="33"/>
    </row>
    <row r="14" spans="1:10" ht="12">
      <c r="A14" s="1"/>
      <c r="F14" s="2"/>
      <c r="G14" s="2"/>
      <c r="H14" s="69"/>
      <c r="I14" s="33"/>
      <c r="J14" s="33"/>
    </row>
    <row r="15" spans="1:10" ht="12">
      <c r="A15" s="6" t="s">
        <v>274</v>
      </c>
      <c r="B15" s="51"/>
      <c r="C15" s="51"/>
      <c r="D15" s="47"/>
      <c r="E15" s="77">
        <v>2019</v>
      </c>
      <c r="F15" s="2"/>
      <c r="G15" s="2"/>
      <c r="H15" s="69"/>
      <c r="I15" s="33"/>
      <c r="J15" s="33"/>
    </row>
    <row r="16" spans="1:10" ht="12">
      <c r="A16" s="1"/>
      <c r="F16" s="2"/>
      <c r="G16" s="2"/>
      <c r="H16" s="69"/>
      <c r="I16" s="33"/>
      <c r="J16" s="33"/>
    </row>
    <row r="17" spans="1:10" ht="12">
      <c r="A17" s="8" t="s">
        <v>288</v>
      </c>
      <c r="B17" s="9"/>
      <c r="C17" s="9"/>
      <c r="D17" s="9"/>
      <c r="E17" s="67" t="s">
        <v>485</v>
      </c>
      <c r="F17" s="46"/>
      <c r="G17" s="46"/>
      <c r="H17" s="46"/>
      <c r="I17" s="33"/>
      <c r="J17" s="33"/>
    </row>
    <row r="18" spans="1:10" ht="12">
      <c r="A18" s="54"/>
      <c r="B18" s="54"/>
      <c r="C18" s="54"/>
      <c r="D18" s="54"/>
      <c r="E18" s="46"/>
      <c r="F18" s="46"/>
      <c r="G18" s="46"/>
      <c r="H18" s="46"/>
      <c r="I18" s="33"/>
      <c r="J18" s="33"/>
    </row>
    <row r="19" spans="1:10" ht="12">
      <c r="A19" s="8" t="s">
        <v>275</v>
      </c>
      <c r="B19" s="9"/>
      <c r="C19" s="43"/>
      <c r="D19" s="9"/>
      <c r="E19" s="68" t="s">
        <v>483</v>
      </c>
      <c r="F19" s="46"/>
      <c r="G19" s="46"/>
      <c r="H19" s="46"/>
      <c r="I19" s="33"/>
      <c r="J19" s="33"/>
    </row>
    <row r="20" spans="1:10" ht="12">
      <c r="A20" s="1"/>
      <c r="B20" s="11"/>
      <c r="C20" s="11"/>
      <c r="D20" s="11"/>
      <c r="E20" s="11"/>
      <c r="F20" s="2"/>
      <c r="G20" s="45"/>
      <c r="H20" s="69"/>
      <c r="I20" s="33"/>
      <c r="J20" s="33"/>
    </row>
    <row r="21" spans="1:10" ht="12">
      <c r="A21" s="8" t="s">
        <v>263</v>
      </c>
      <c r="B21" s="9"/>
      <c r="C21" s="9"/>
      <c r="D21" s="9"/>
      <c r="E21" s="68" t="s">
        <v>486</v>
      </c>
      <c r="F21" s="72"/>
      <c r="G21" s="72"/>
      <c r="H21" s="72"/>
      <c r="I21" s="33"/>
      <c r="J21" s="33"/>
    </row>
    <row r="22" spans="1:10" ht="12">
      <c r="A22" s="1"/>
      <c r="H22" s="33"/>
      <c r="I22" s="33"/>
      <c r="J22" s="33"/>
    </row>
    <row r="23" spans="1:10" ht="12">
      <c r="A23" s="1"/>
      <c r="G23" s="2"/>
      <c r="H23" s="33"/>
      <c r="I23" s="33"/>
      <c r="J23" s="33"/>
    </row>
    <row r="24" spans="1:10" ht="13.5">
      <c r="A24" s="4" t="s">
        <v>249</v>
      </c>
      <c r="B24" s="4"/>
      <c r="C24" s="4"/>
      <c r="D24" s="4"/>
      <c r="E24" s="4"/>
      <c r="F24" s="4"/>
      <c r="G24" s="5"/>
      <c r="H24" s="33"/>
      <c r="I24" s="33"/>
      <c r="J24" s="33"/>
    </row>
    <row r="25" spans="1:9" s="33" customFormat="1" ht="13.5">
      <c r="A25" s="6" t="s">
        <v>250</v>
      </c>
      <c r="B25" s="6"/>
      <c r="C25" s="6"/>
      <c r="D25" s="49"/>
      <c r="E25" s="99"/>
      <c r="F25" s="100"/>
      <c r="G25" s="100"/>
      <c r="H25" s="101"/>
      <c r="I25" s="5"/>
    </row>
    <row r="26" spans="1:9" s="33" customFormat="1" ht="13.5">
      <c r="A26" s="35"/>
      <c r="B26" s="35"/>
      <c r="C26" s="35"/>
      <c r="D26" s="18"/>
      <c r="E26" s="50"/>
      <c r="F26" s="50"/>
      <c r="G26" s="50"/>
      <c r="H26" s="50"/>
      <c r="I26" s="5"/>
    </row>
    <row r="27" spans="1:8" s="33" customFormat="1" ht="12">
      <c r="A27" s="6" t="s">
        <v>251</v>
      </c>
      <c r="B27" s="6"/>
      <c r="C27" s="41"/>
      <c r="D27" s="47"/>
      <c r="E27" s="99"/>
      <c r="F27" s="100"/>
      <c r="G27" s="100"/>
      <c r="H27" s="101"/>
    </row>
    <row r="28" spans="1:10" ht="13.5">
      <c r="A28" s="1"/>
      <c r="B28" s="4"/>
      <c r="C28" s="4"/>
      <c r="D28" s="4"/>
      <c r="E28" s="4"/>
      <c r="F28" s="4"/>
      <c r="G28" s="5"/>
      <c r="H28" s="33"/>
      <c r="I28" s="33"/>
      <c r="J28" s="33"/>
    </row>
    <row r="29" spans="1:10" ht="12">
      <c r="A29" s="6" t="s">
        <v>252</v>
      </c>
      <c r="B29" s="7"/>
      <c r="C29" s="7"/>
      <c r="D29" s="47"/>
      <c r="E29" s="99"/>
      <c r="F29" s="100"/>
      <c r="G29" s="100"/>
      <c r="H29" s="101"/>
      <c r="I29" s="33"/>
      <c r="J29" s="33"/>
    </row>
    <row r="30" spans="1:10" ht="12">
      <c r="A30" s="35"/>
      <c r="B30" s="35"/>
      <c r="C30" s="35"/>
      <c r="D30" s="17"/>
      <c r="E30" s="50"/>
      <c r="F30" s="50"/>
      <c r="G30" s="50"/>
      <c r="H30" s="50"/>
      <c r="I30" s="73"/>
      <c r="J30" s="33"/>
    </row>
    <row r="31" spans="1:10" ht="12">
      <c r="A31" s="33"/>
      <c r="D31" s="2"/>
      <c r="E31" s="74"/>
      <c r="F31" s="74"/>
      <c r="G31" s="74"/>
      <c r="H31" s="33"/>
      <c r="I31" s="33"/>
      <c r="J31" s="33"/>
    </row>
    <row r="32" spans="1:10" ht="12">
      <c r="A32" s="33"/>
      <c r="D32" s="2"/>
      <c r="E32" s="74"/>
      <c r="F32" s="74"/>
      <c r="G32" s="74"/>
      <c r="H32" s="33"/>
      <c r="I32" s="33"/>
      <c r="J32" s="33"/>
    </row>
    <row r="33" spans="1:10" ht="12">
      <c r="A33" s="33"/>
      <c r="E33" s="75"/>
      <c r="F33" s="75"/>
      <c r="G33" s="75"/>
      <c r="H33" s="33"/>
      <c r="I33" s="33"/>
      <c r="J33" s="33"/>
    </row>
    <row r="34" spans="1:8" ht="54.75" customHeight="1">
      <c r="A34" s="103" t="s">
        <v>269</v>
      </c>
      <c r="B34" s="103"/>
      <c r="C34" s="103"/>
      <c r="D34" s="103"/>
      <c r="E34" s="103"/>
      <c r="F34" s="103"/>
      <c r="G34" s="103"/>
      <c r="H34" s="103"/>
    </row>
    <row r="35" spans="1:8" ht="54.75" customHeight="1">
      <c r="A35" s="93" t="s">
        <v>270</v>
      </c>
      <c r="B35" s="94"/>
      <c r="C35" s="94"/>
      <c r="D35" s="95"/>
      <c r="E35" s="102">
        <f>'A Misura'!H7</f>
        <v>0</v>
      </c>
      <c r="F35" s="102"/>
      <c r="G35" s="102"/>
      <c r="H35" s="102"/>
    </row>
    <row r="36" spans="1:8" ht="54.75" customHeight="1">
      <c r="A36" s="96" t="s">
        <v>271</v>
      </c>
      <c r="B36" s="97"/>
      <c r="C36" s="97"/>
      <c r="D36" s="98"/>
      <c r="E36" s="88">
        <f>'A Corpo'!H6</f>
        <v>0</v>
      </c>
      <c r="F36" s="88"/>
      <c r="G36" s="88"/>
      <c r="H36" s="88"/>
    </row>
    <row r="37" spans="1:8" ht="54.75" customHeight="1">
      <c r="A37" s="93" t="s">
        <v>287</v>
      </c>
      <c r="B37" s="94"/>
      <c r="C37" s="94"/>
      <c r="D37" s="95"/>
      <c r="E37" s="87">
        <f>SUM(E35:E36)</f>
        <v>0</v>
      </c>
      <c r="F37" s="87"/>
      <c r="G37" s="87"/>
      <c r="H37" s="87"/>
    </row>
    <row r="38" spans="1:8" ht="54.75" customHeight="1">
      <c r="A38" s="96" t="s">
        <v>272</v>
      </c>
      <c r="B38" s="97"/>
      <c r="C38" s="97"/>
      <c r="D38" s="98"/>
      <c r="E38" s="88">
        <f>IF(AND(E10&gt;0,E11&gt;0),SUM(E10:E11),IF(E10&gt;0,E10,IF(E11&gt;0,E11,0)))</f>
        <v>1420650</v>
      </c>
      <c r="F38" s="88"/>
      <c r="G38" s="88"/>
      <c r="H38" s="88"/>
    </row>
    <row r="39" spans="1:8" ht="54.75" customHeight="1">
      <c r="A39" s="93" t="str">
        <f>IF(E39&lt;0,"Ribasso d'asta in %",IF(E39&gt;0,"Rialzo in %",""))</f>
        <v>Ribasso d'asta in %</v>
      </c>
      <c r="B39" s="94"/>
      <c r="C39" s="94"/>
      <c r="D39" s="95"/>
      <c r="E39" s="89">
        <f>IF(E38=0,0,(E37/E38)-1)</f>
        <v>-1</v>
      </c>
      <c r="F39" s="89"/>
      <c r="G39" s="89"/>
      <c r="H39" s="89"/>
    </row>
    <row r="40" spans="1:8" ht="54.75" customHeight="1">
      <c r="A40" s="96" t="s">
        <v>280</v>
      </c>
      <c r="B40" s="97"/>
      <c r="C40" s="97"/>
      <c r="D40" s="98"/>
      <c r="E40" s="90"/>
      <c r="F40" s="91"/>
      <c r="G40" s="91"/>
      <c r="H40" s="92"/>
    </row>
    <row r="41" spans="1:8" ht="54.75" customHeight="1">
      <c r="A41" s="93" t="s">
        <v>266</v>
      </c>
      <c r="B41" s="94"/>
      <c r="C41" s="94"/>
      <c r="D41" s="95"/>
      <c r="E41" s="88">
        <f>+'Oneri sicurezza'!H7</f>
        <v>14350</v>
      </c>
      <c r="F41" s="88"/>
      <c r="G41" s="88"/>
      <c r="H41" s="88"/>
    </row>
    <row r="42" spans="1:8" ht="54.75" customHeight="1">
      <c r="A42" s="93" t="s">
        <v>286</v>
      </c>
      <c r="B42" s="94"/>
      <c r="C42" s="94"/>
      <c r="D42" s="95"/>
      <c r="E42" s="88">
        <f>E37+E41</f>
        <v>14350</v>
      </c>
      <c r="F42" s="88"/>
      <c r="G42" s="88"/>
      <c r="H42" s="88"/>
    </row>
  </sheetData>
  <sheetProtection password="C9E3" sheet="1" selectLockedCells="1"/>
  <mergeCells count="27">
    <mergeCell ref="A1:J1"/>
    <mergeCell ref="A3:C3"/>
    <mergeCell ref="D3:H3"/>
    <mergeCell ref="E6:F6"/>
    <mergeCell ref="G6:H6"/>
    <mergeCell ref="E8:F8"/>
    <mergeCell ref="G8:H8"/>
    <mergeCell ref="E25:H25"/>
    <mergeCell ref="E27:H27"/>
    <mergeCell ref="E29:H29"/>
    <mergeCell ref="E35:H35"/>
    <mergeCell ref="E36:H36"/>
    <mergeCell ref="A34:H34"/>
    <mergeCell ref="A39:D39"/>
    <mergeCell ref="A41:D41"/>
    <mergeCell ref="A42:D42"/>
    <mergeCell ref="A35:D35"/>
    <mergeCell ref="A36:D36"/>
    <mergeCell ref="A37:D37"/>
    <mergeCell ref="A38:D38"/>
    <mergeCell ref="A40:D40"/>
    <mergeCell ref="E37:H37"/>
    <mergeCell ref="E38:H38"/>
    <mergeCell ref="E39:H39"/>
    <mergeCell ref="E41:H41"/>
    <mergeCell ref="E42:H42"/>
    <mergeCell ref="E40:H40"/>
  </mergeCells>
  <conditionalFormatting sqref="E29:E30 E17:E18 E13 G8 E6 E8 G6">
    <cfRule type="cellIs" priority="12" dxfId="0" operator="notEqual" stopIfTrue="1">
      <formula>""</formula>
    </cfRule>
  </conditionalFormatting>
  <conditionalFormatting sqref="E25:E26">
    <cfRule type="cellIs" priority="11" dxfId="0" operator="notEqual" stopIfTrue="1">
      <formula>""</formula>
    </cfRule>
  </conditionalFormatting>
  <conditionalFormatting sqref="E10:E11">
    <cfRule type="cellIs" priority="10" dxfId="0" operator="notEqual" stopIfTrue="1">
      <formula>""</formula>
    </cfRule>
  </conditionalFormatting>
  <conditionalFormatting sqref="E27">
    <cfRule type="cellIs" priority="8" dxfId="0" operator="notEqual" stopIfTrue="1">
      <formula>""</formula>
    </cfRule>
  </conditionalFormatting>
  <conditionalFormatting sqref="E15">
    <cfRule type="cellIs" priority="7" dxfId="0" operator="notEqual" stopIfTrue="1">
      <formula>""</formula>
    </cfRule>
  </conditionalFormatting>
  <conditionalFormatting sqref="D3">
    <cfRule type="cellIs" priority="6" dxfId="0" operator="notEqual" stopIfTrue="1">
      <formula>""</formula>
    </cfRule>
  </conditionalFormatting>
  <conditionalFormatting sqref="E19">
    <cfRule type="cellIs" priority="1" dxfId="0" operator="notEqual" stopIfTrue="1">
      <formula>""</formula>
    </cfRule>
  </conditionalFormatting>
  <dataValidations count="3">
    <dataValidation type="list" allowBlank="1" showInputMessage="1" showErrorMessage="1" sqref="E6:F6">
      <formula1>Gemeinden</formula1>
    </dataValidation>
    <dataValidation type="list" allowBlank="1" showInputMessage="1" showErrorMessage="1" sqref="E8:F8">
      <formula1>dislocazione</formula1>
    </dataValidation>
    <dataValidation type="custom" allowBlank="1" showInputMessage="1" showErrorMessage="1" errorTitle="Attenzione!" error="Importo con solo 2 (due) posizioni decimali!!!" sqref="E10:E11">
      <formula1>E10=ROUND(E10,2)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zoomScalePageLayoutView="0" workbookViewId="0" topLeftCell="A1">
      <selection activeCell="D10" sqref="D10"/>
    </sheetView>
  </sheetViews>
  <sheetFormatPr defaultColWidth="11.421875" defaultRowHeight="12.75"/>
  <cols>
    <col min="1" max="1" width="5.57421875" style="33" customWidth="1"/>
    <col min="2" max="2" width="13.00390625" style="1" customWidth="1"/>
    <col min="3" max="3" width="2.140625" style="82" bestFit="1" customWidth="1"/>
    <col min="4" max="4" width="57.7109375" style="1" customWidth="1"/>
    <col min="5" max="5" width="16.7109375" style="1" customWidth="1"/>
    <col min="6" max="6" width="15.00390625" style="62" customWidth="1"/>
    <col min="7" max="7" width="17.00390625" style="63" customWidth="1"/>
    <col min="8" max="8" width="17.00390625" style="33" customWidth="1"/>
    <col min="9" max="16384" width="11.421875" style="33" customWidth="1"/>
  </cols>
  <sheetData>
    <row r="1" spans="1:10" ht="13.5">
      <c r="A1" s="123" t="s">
        <v>241</v>
      </c>
      <c r="B1" s="124"/>
      <c r="C1" s="124"/>
      <c r="D1" s="124"/>
      <c r="E1" s="124"/>
      <c r="F1" s="124"/>
      <c r="G1" s="124"/>
      <c r="H1" s="124"/>
      <c r="I1" s="124"/>
      <c r="J1" s="26"/>
    </row>
    <row r="2" spans="6:7" ht="12">
      <c r="F2" s="1"/>
      <c r="G2" s="1"/>
    </row>
    <row r="3" spans="1:7" ht="12">
      <c r="A3" s="1"/>
      <c r="F3" s="1"/>
      <c r="G3" s="1"/>
    </row>
    <row r="4" spans="1:7" ht="12">
      <c r="A4" s="1"/>
      <c r="F4" s="1"/>
      <c r="G4" s="1"/>
    </row>
    <row r="5" spans="1:8" ht="13.5">
      <c r="A5" s="21"/>
      <c r="B5" s="21"/>
      <c r="C5" s="83"/>
      <c r="D5" s="22" t="s">
        <v>262</v>
      </c>
      <c r="E5" s="23"/>
      <c r="F5" s="23"/>
      <c r="G5" s="23"/>
      <c r="H5" s="24"/>
    </row>
    <row r="6" spans="1:8" ht="12">
      <c r="A6" s="1"/>
      <c r="F6" s="1"/>
      <c r="G6" s="1"/>
      <c r="H6" s="1"/>
    </row>
    <row r="7" spans="1:8" ht="12">
      <c r="A7" s="21"/>
      <c r="B7" s="21"/>
      <c r="C7" s="83"/>
      <c r="D7" s="117" t="s">
        <v>279</v>
      </c>
      <c r="E7" s="118"/>
      <c r="F7" s="118"/>
      <c r="G7" s="119"/>
      <c r="H7" s="53">
        <f>SUM($H$17:$H$9907)</f>
        <v>0</v>
      </c>
    </row>
    <row r="8" spans="1:8" ht="12">
      <c r="A8" s="21"/>
      <c r="B8" s="21"/>
      <c r="C8" s="83"/>
      <c r="D8" s="117" t="s">
        <v>278</v>
      </c>
      <c r="E8" s="118"/>
      <c r="F8" s="118"/>
      <c r="G8" s="119"/>
      <c r="H8" s="53">
        <v>1394650</v>
      </c>
    </row>
    <row r="9" spans="2:8" ht="12">
      <c r="B9" s="21"/>
      <c r="C9" s="83"/>
      <c r="D9" s="120" t="str">
        <f>IF(H9&lt;0,"Ribasso d'asta in %",IF(H9&gt;0,"Rialzo d'asta in %",""))</f>
        <v>Ribasso d'asta in %</v>
      </c>
      <c r="E9" s="121"/>
      <c r="F9" s="121"/>
      <c r="G9" s="122"/>
      <c r="H9" s="25">
        <f>IF(H8=0,0,(H7/H8)-1)</f>
        <v>-1</v>
      </c>
    </row>
    <row r="10" spans="6:7" ht="12">
      <c r="F10" s="1"/>
      <c r="G10" s="1"/>
    </row>
    <row r="11" spans="6:7" ht="12">
      <c r="F11" s="1"/>
      <c r="G11" s="1"/>
    </row>
    <row r="12" spans="6:8" ht="12">
      <c r="F12" s="1"/>
      <c r="G12" s="48"/>
      <c r="H12" s="1"/>
    </row>
    <row r="13" spans="6:8" ht="12">
      <c r="F13" s="1"/>
      <c r="G13" s="48"/>
      <c r="H13" s="55"/>
    </row>
    <row r="14" spans="1:7" ht="12">
      <c r="A14" s="1"/>
      <c r="F14" s="1"/>
      <c r="G14" s="1"/>
    </row>
    <row r="15" spans="1:7" ht="13.5">
      <c r="A15" s="12"/>
      <c r="B15" s="3" t="s">
        <v>253</v>
      </c>
      <c r="C15" s="84"/>
      <c r="D15" s="3"/>
      <c r="E15" s="3"/>
      <c r="F15" s="3"/>
      <c r="G15" s="3"/>
    </row>
    <row r="16" spans="1:13" ht="34.5">
      <c r="A16" s="13" t="s">
        <v>254</v>
      </c>
      <c r="B16" s="13" t="s">
        <v>255</v>
      </c>
      <c r="C16" s="13" t="s">
        <v>244</v>
      </c>
      <c r="D16" s="14" t="s">
        <v>242</v>
      </c>
      <c r="E16" s="13" t="s">
        <v>256</v>
      </c>
      <c r="F16" s="13" t="s">
        <v>257</v>
      </c>
      <c r="G16" s="13" t="s">
        <v>258</v>
      </c>
      <c r="H16" s="13" t="s">
        <v>259</v>
      </c>
      <c r="I16" s="15" t="s">
        <v>260</v>
      </c>
      <c r="M16" s="36"/>
    </row>
    <row r="17" spans="1:12" ht="12">
      <c r="A17" s="56">
        <f aca="true" ca="1" t="shared" si="0" ref="A17:A109">+IF(NOT(ISBLANK(_xlfn.SINGLE(INDIRECT("e"&amp;ROW())))),MAX(INDIRECT("a$16:A"&amp;ROW()-1))+1,"")</f>
        <v>1</v>
      </c>
      <c r="B17" s="57" t="s">
        <v>302</v>
      </c>
      <c r="C17" s="85"/>
      <c r="D17" s="58" t="s">
        <v>402</v>
      </c>
      <c r="E17" s="59" t="s">
        <v>395</v>
      </c>
      <c r="F17" s="65">
        <v>16</v>
      </c>
      <c r="G17" s="66"/>
      <c r="H17" s="52">
        <f aca="true" t="shared" si="1" ref="H17:H68">+IF(AND(F17="",G17=""),"",ROUND(F17*G17,2))</f>
        <v>0</v>
      </c>
      <c r="I17" s="61" t="str">
        <f aca="true" t="shared" si="2" ref="I17:I39">IF(E17&lt;&gt;"","M","")</f>
        <v>M</v>
      </c>
      <c r="J17" s="64"/>
      <c r="L17" s="37"/>
    </row>
    <row r="18" spans="1:12" ht="12">
      <c r="A18" s="56">
        <f ca="1" t="shared" si="0"/>
        <v>2</v>
      </c>
      <c r="B18" s="57" t="s">
        <v>303</v>
      </c>
      <c r="C18" s="85"/>
      <c r="D18" s="58" t="s">
        <v>403</v>
      </c>
      <c r="E18" s="59" t="s">
        <v>395</v>
      </c>
      <c r="F18" s="65">
        <v>1</v>
      </c>
      <c r="G18" s="66"/>
      <c r="H18" s="52">
        <f t="shared" si="1"/>
        <v>0</v>
      </c>
      <c r="I18" s="61" t="str">
        <f t="shared" si="2"/>
        <v>M</v>
      </c>
      <c r="J18" s="64"/>
      <c r="L18" s="38"/>
    </row>
    <row r="19" spans="1:12" ht="12">
      <c r="A19" s="56">
        <f ca="1" t="shared" si="0"/>
        <v>3</v>
      </c>
      <c r="B19" s="57" t="s">
        <v>304</v>
      </c>
      <c r="C19" s="85"/>
      <c r="D19" s="58" t="s">
        <v>404</v>
      </c>
      <c r="E19" s="59" t="s">
        <v>395</v>
      </c>
      <c r="F19" s="65">
        <v>1</v>
      </c>
      <c r="G19" s="66"/>
      <c r="H19" s="52">
        <f t="shared" si="1"/>
        <v>0</v>
      </c>
      <c r="I19" s="61" t="str">
        <f t="shared" si="2"/>
        <v>M</v>
      </c>
      <c r="J19" s="64"/>
      <c r="L19" s="37"/>
    </row>
    <row r="20" spans="1:10" ht="12">
      <c r="A20" s="56">
        <f ca="1" t="shared" si="0"/>
        <v>4</v>
      </c>
      <c r="B20" s="57" t="s">
        <v>305</v>
      </c>
      <c r="C20" s="85"/>
      <c r="D20" s="58" t="s">
        <v>405</v>
      </c>
      <c r="E20" s="59" t="s">
        <v>395</v>
      </c>
      <c r="F20" s="65">
        <v>2</v>
      </c>
      <c r="G20" s="66"/>
      <c r="H20" s="52">
        <f t="shared" si="1"/>
        <v>0</v>
      </c>
      <c r="I20" s="61" t="str">
        <f t="shared" si="2"/>
        <v>M</v>
      </c>
      <c r="J20" s="64"/>
    </row>
    <row r="21" spans="1:10" ht="12">
      <c r="A21" s="56">
        <f ca="1" t="shared" si="0"/>
        <v>5</v>
      </c>
      <c r="B21" s="57" t="s">
        <v>306</v>
      </c>
      <c r="C21" s="85"/>
      <c r="D21" s="58" t="s">
        <v>406</v>
      </c>
      <c r="E21" s="59" t="s">
        <v>395</v>
      </c>
      <c r="F21" s="65">
        <v>6</v>
      </c>
      <c r="G21" s="66"/>
      <c r="H21" s="52">
        <f t="shared" si="1"/>
        <v>0</v>
      </c>
      <c r="I21" s="61" t="str">
        <f t="shared" si="2"/>
        <v>M</v>
      </c>
      <c r="J21" s="64"/>
    </row>
    <row r="22" spans="1:10" ht="12">
      <c r="A22" s="56">
        <f ca="1" t="shared" si="0"/>
        <v>6</v>
      </c>
      <c r="B22" s="57" t="s">
        <v>307</v>
      </c>
      <c r="C22" s="85"/>
      <c r="D22" s="58" t="s">
        <v>407</v>
      </c>
      <c r="E22" s="59" t="s">
        <v>395</v>
      </c>
      <c r="F22" s="65">
        <v>2</v>
      </c>
      <c r="G22" s="66"/>
      <c r="H22" s="52">
        <f t="shared" si="1"/>
        <v>0</v>
      </c>
      <c r="I22" s="61" t="str">
        <f t="shared" si="2"/>
        <v>M</v>
      </c>
      <c r="J22" s="64"/>
    </row>
    <row r="23" spans="1:12" ht="12">
      <c r="A23" s="56">
        <f ca="1" t="shared" si="0"/>
        <v>7</v>
      </c>
      <c r="B23" s="57" t="s">
        <v>308</v>
      </c>
      <c r="C23" s="85"/>
      <c r="D23" s="58" t="s">
        <v>408</v>
      </c>
      <c r="E23" s="59" t="s">
        <v>395</v>
      </c>
      <c r="F23" s="65">
        <v>3</v>
      </c>
      <c r="G23" s="66"/>
      <c r="H23" s="52">
        <f t="shared" si="1"/>
        <v>0</v>
      </c>
      <c r="I23" s="61" t="str">
        <f t="shared" si="2"/>
        <v>M</v>
      </c>
      <c r="J23" s="64"/>
      <c r="L23" s="37"/>
    </row>
    <row r="24" spans="1:12" ht="12">
      <c r="A24" s="56">
        <f ca="1" t="shared" si="0"/>
        <v>8</v>
      </c>
      <c r="B24" s="57" t="s">
        <v>309</v>
      </c>
      <c r="C24" s="85"/>
      <c r="D24" s="58" t="s">
        <v>409</v>
      </c>
      <c r="E24" s="59" t="s">
        <v>395</v>
      </c>
      <c r="F24" s="65">
        <v>30</v>
      </c>
      <c r="G24" s="66"/>
      <c r="H24" s="52">
        <f t="shared" si="1"/>
        <v>0</v>
      </c>
      <c r="I24" s="61" t="str">
        <f t="shared" si="2"/>
        <v>M</v>
      </c>
      <c r="J24" s="64"/>
      <c r="L24" s="38"/>
    </row>
    <row r="25" spans="1:12" ht="12">
      <c r="A25" s="56">
        <f ca="1" t="shared" si="0"/>
        <v>9</v>
      </c>
      <c r="B25" s="57" t="s">
        <v>310</v>
      </c>
      <c r="C25" s="85"/>
      <c r="D25" s="58" t="s">
        <v>410</v>
      </c>
      <c r="E25" s="59" t="s">
        <v>395</v>
      </c>
      <c r="F25" s="65">
        <v>1</v>
      </c>
      <c r="G25" s="66"/>
      <c r="H25" s="52">
        <f t="shared" si="1"/>
        <v>0</v>
      </c>
      <c r="I25" s="61" t="str">
        <f t="shared" si="2"/>
        <v>M</v>
      </c>
      <c r="J25" s="64"/>
      <c r="L25" s="37"/>
    </row>
    <row r="26" spans="1:10" ht="12">
      <c r="A26" s="56">
        <f ca="1" t="shared" si="0"/>
        <v>10</v>
      </c>
      <c r="B26" s="57" t="s">
        <v>311</v>
      </c>
      <c r="C26" s="85"/>
      <c r="D26" s="58" t="s">
        <v>411</v>
      </c>
      <c r="E26" s="59" t="s">
        <v>395</v>
      </c>
      <c r="F26" s="65">
        <v>7</v>
      </c>
      <c r="G26" s="66"/>
      <c r="H26" s="52">
        <f t="shared" si="1"/>
        <v>0</v>
      </c>
      <c r="I26" s="61" t="str">
        <f t="shared" si="2"/>
        <v>M</v>
      </c>
      <c r="J26" s="64"/>
    </row>
    <row r="27" spans="1:10" ht="12">
      <c r="A27" s="56">
        <f ca="1" t="shared" si="0"/>
        <v>11</v>
      </c>
      <c r="B27" s="57" t="s">
        <v>312</v>
      </c>
      <c r="C27" s="85"/>
      <c r="D27" s="58" t="s">
        <v>412</v>
      </c>
      <c r="E27" s="59" t="s">
        <v>395</v>
      </c>
      <c r="F27" s="65">
        <v>2</v>
      </c>
      <c r="G27" s="66"/>
      <c r="H27" s="52">
        <f t="shared" si="1"/>
        <v>0</v>
      </c>
      <c r="I27" s="61" t="str">
        <f t="shared" si="2"/>
        <v>M</v>
      </c>
      <c r="J27" s="64"/>
    </row>
    <row r="28" spans="1:12" ht="12">
      <c r="A28" s="56">
        <f ca="1" t="shared" si="0"/>
        <v>12</v>
      </c>
      <c r="B28" s="57" t="s">
        <v>313</v>
      </c>
      <c r="C28" s="85"/>
      <c r="D28" s="58" t="s">
        <v>413</v>
      </c>
      <c r="E28" s="59" t="s">
        <v>395</v>
      </c>
      <c r="F28" s="65">
        <v>32</v>
      </c>
      <c r="G28" s="66"/>
      <c r="H28" s="52">
        <f t="shared" si="1"/>
        <v>0</v>
      </c>
      <c r="I28" s="61" t="str">
        <f t="shared" si="2"/>
        <v>M</v>
      </c>
      <c r="J28" s="64"/>
      <c r="L28" s="37"/>
    </row>
    <row r="29" spans="1:12" ht="22.5">
      <c r="A29" s="56">
        <f ca="1" t="shared" si="0"/>
        <v>13</v>
      </c>
      <c r="B29" s="57" t="s">
        <v>314</v>
      </c>
      <c r="C29" s="85"/>
      <c r="D29" s="58" t="s">
        <v>414</v>
      </c>
      <c r="E29" s="59" t="s">
        <v>395</v>
      </c>
      <c r="F29" s="65">
        <v>8</v>
      </c>
      <c r="G29" s="66"/>
      <c r="H29" s="52">
        <f t="shared" si="1"/>
        <v>0</v>
      </c>
      <c r="I29" s="61" t="str">
        <f t="shared" si="2"/>
        <v>M</v>
      </c>
      <c r="J29" s="64"/>
      <c r="L29" s="38"/>
    </row>
    <row r="30" spans="1:12" ht="12">
      <c r="A30" s="56">
        <f ca="1" t="shared" si="0"/>
        <v>14</v>
      </c>
      <c r="B30" s="57" t="s">
        <v>315</v>
      </c>
      <c r="C30" s="85"/>
      <c r="D30" s="58" t="s">
        <v>415</v>
      </c>
      <c r="E30" s="59" t="s">
        <v>395</v>
      </c>
      <c r="F30" s="65">
        <v>53</v>
      </c>
      <c r="G30" s="66"/>
      <c r="H30" s="52">
        <f t="shared" si="1"/>
        <v>0</v>
      </c>
      <c r="I30" s="61" t="str">
        <f t="shared" si="2"/>
        <v>M</v>
      </c>
      <c r="J30" s="64"/>
      <c r="L30" s="37"/>
    </row>
    <row r="31" spans="1:10" ht="12">
      <c r="A31" s="56">
        <f ca="1" t="shared" si="0"/>
        <v>15</v>
      </c>
      <c r="B31" s="57" t="s">
        <v>316</v>
      </c>
      <c r="C31" s="85"/>
      <c r="D31" s="58" t="s">
        <v>416</v>
      </c>
      <c r="E31" s="59" t="s">
        <v>395</v>
      </c>
      <c r="F31" s="65">
        <v>4</v>
      </c>
      <c r="G31" s="66"/>
      <c r="H31" s="52">
        <f t="shared" si="1"/>
        <v>0</v>
      </c>
      <c r="I31" s="61" t="str">
        <f t="shared" si="2"/>
        <v>M</v>
      </c>
      <c r="J31" s="64"/>
    </row>
    <row r="32" spans="1:10" ht="12">
      <c r="A32" s="56">
        <f ca="1" t="shared" si="0"/>
        <v>16</v>
      </c>
      <c r="B32" s="57" t="s">
        <v>317</v>
      </c>
      <c r="C32" s="85"/>
      <c r="D32" s="58" t="s">
        <v>417</v>
      </c>
      <c r="E32" s="59" t="s">
        <v>395</v>
      </c>
      <c r="F32" s="65">
        <v>2</v>
      </c>
      <c r="G32" s="66"/>
      <c r="H32" s="52">
        <f t="shared" si="1"/>
        <v>0</v>
      </c>
      <c r="I32" s="61" t="str">
        <f t="shared" si="2"/>
        <v>M</v>
      </c>
      <c r="J32" s="64"/>
    </row>
    <row r="33" spans="1:10" ht="12">
      <c r="A33" s="56">
        <f ca="1" t="shared" si="0"/>
        <v>17</v>
      </c>
      <c r="B33" s="57" t="s">
        <v>318</v>
      </c>
      <c r="C33" s="85"/>
      <c r="D33" s="58" t="s">
        <v>418</v>
      </c>
      <c r="E33" s="59" t="s">
        <v>395</v>
      </c>
      <c r="F33" s="65">
        <v>1</v>
      </c>
      <c r="G33" s="66"/>
      <c r="H33" s="52">
        <f t="shared" si="1"/>
        <v>0</v>
      </c>
      <c r="I33" s="61" t="str">
        <f t="shared" si="2"/>
        <v>M</v>
      </c>
      <c r="J33" s="64"/>
    </row>
    <row r="34" spans="1:12" ht="12">
      <c r="A34" s="56">
        <f ca="1" t="shared" si="0"/>
        <v>18</v>
      </c>
      <c r="B34" s="57" t="s">
        <v>319</v>
      </c>
      <c r="C34" s="85"/>
      <c r="D34" s="58" t="s">
        <v>419</v>
      </c>
      <c r="E34" s="59" t="s">
        <v>395</v>
      </c>
      <c r="F34" s="65">
        <v>5</v>
      </c>
      <c r="G34" s="66"/>
      <c r="H34" s="52">
        <f t="shared" si="1"/>
        <v>0</v>
      </c>
      <c r="I34" s="61" t="str">
        <f t="shared" si="2"/>
        <v>M</v>
      </c>
      <c r="J34" s="64"/>
      <c r="L34" s="37"/>
    </row>
    <row r="35" spans="1:12" ht="12">
      <c r="A35" s="56">
        <f ca="1" t="shared" si="0"/>
        <v>19</v>
      </c>
      <c r="B35" s="57" t="s">
        <v>320</v>
      </c>
      <c r="C35" s="85"/>
      <c r="D35" s="58" t="s">
        <v>420</v>
      </c>
      <c r="E35" s="59" t="s">
        <v>395</v>
      </c>
      <c r="F35" s="65">
        <v>6</v>
      </c>
      <c r="G35" s="66"/>
      <c r="H35" s="52">
        <f t="shared" si="1"/>
        <v>0</v>
      </c>
      <c r="I35" s="61" t="str">
        <f t="shared" si="2"/>
        <v>M</v>
      </c>
      <c r="J35" s="64"/>
      <c r="L35" s="38"/>
    </row>
    <row r="36" spans="1:12" ht="12">
      <c r="A36" s="56">
        <f ca="1" t="shared" si="0"/>
        <v>20</v>
      </c>
      <c r="B36" s="57" t="s">
        <v>321</v>
      </c>
      <c r="C36" s="85"/>
      <c r="D36" s="58" t="s">
        <v>421</v>
      </c>
      <c r="E36" s="59" t="s">
        <v>395</v>
      </c>
      <c r="F36" s="65">
        <v>34</v>
      </c>
      <c r="G36" s="66"/>
      <c r="H36" s="52">
        <f t="shared" si="1"/>
        <v>0</v>
      </c>
      <c r="I36" s="61" t="str">
        <f t="shared" si="2"/>
        <v>M</v>
      </c>
      <c r="J36" s="64"/>
      <c r="L36" s="37"/>
    </row>
    <row r="37" spans="1:10" ht="12">
      <c r="A37" s="56">
        <f ca="1" t="shared" si="0"/>
        <v>21</v>
      </c>
      <c r="B37" s="57" t="s">
        <v>322</v>
      </c>
      <c r="C37" s="85"/>
      <c r="D37" s="58" t="s">
        <v>422</v>
      </c>
      <c r="E37" s="59" t="s">
        <v>395</v>
      </c>
      <c r="F37" s="65">
        <v>2</v>
      </c>
      <c r="G37" s="66"/>
      <c r="H37" s="52">
        <f t="shared" si="1"/>
        <v>0</v>
      </c>
      <c r="I37" s="61" t="str">
        <f t="shared" si="2"/>
        <v>M</v>
      </c>
      <c r="J37" s="64"/>
    </row>
    <row r="38" spans="1:10" ht="12">
      <c r="A38" s="56">
        <f ca="1" t="shared" si="0"/>
        <v>22</v>
      </c>
      <c r="B38" s="57" t="s">
        <v>323</v>
      </c>
      <c r="C38" s="85"/>
      <c r="D38" s="58" t="s">
        <v>423</v>
      </c>
      <c r="E38" s="59" t="s">
        <v>395</v>
      </c>
      <c r="F38" s="65">
        <v>9</v>
      </c>
      <c r="G38" s="66"/>
      <c r="H38" s="52">
        <f t="shared" si="1"/>
        <v>0</v>
      </c>
      <c r="I38" s="61" t="str">
        <f t="shared" si="2"/>
        <v>M</v>
      </c>
      <c r="J38" s="64"/>
    </row>
    <row r="39" spans="1:10" ht="12">
      <c r="A39" s="56">
        <f ca="1" t="shared" si="0"/>
        <v>23</v>
      </c>
      <c r="B39" s="57" t="s">
        <v>324</v>
      </c>
      <c r="C39" s="85"/>
      <c r="D39" s="58" t="s">
        <v>424</v>
      </c>
      <c r="E39" s="59" t="s">
        <v>395</v>
      </c>
      <c r="F39" s="65">
        <v>1</v>
      </c>
      <c r="G39" s="66"/>
      <c r="H39" s="52">
        <f t="shared" si="1"/>
        <v>0</v>
      </c>
      <c r="I39" s="61" t="str">
        <f t="shared" si="2"/>
        <v>M</v>
      </c>
      <c r="J39" s="64"/>
    </row>
    <row r="40" spans="1:10" ht="22.5">
      <c r="A40" s="56">
        <f ca="1" t="shared" si="0"/>
        <v>24</v>
      </c>
      <c r="B40" s="57" t="s">
        <v>325</v>
      </c>
      <c r="C40" s="85"/>
      <c r="D40" s="58" t="s">
        <v>425</v>
      </c>
      <c r="E40" s="59" t="s">
        <v>395</v>
      </c>
      <c r="F40" s="65">
        <v>73</v>
      </c>
      <c r="G40" s="66"/>
      <c r="H40" s="52">
        <f t="shared" si="1"/>
        <v>0</v>
      </c>
      <c r="I40" s="61" t="str">
        <f aca="true" t="shared" si="3" ref="I40:I96">IF(E40&lt;&gt;"","M","")</f>
        <v>M</v>
      </c>
      <c r="J40" s="64"/>
    </row>
    <row r="41" spans="1:10" ht="22.5">
      <c r="A41" s="56">
        <f ca="1" t="shared" si="0"/>
        <v>25</v>
      </c>
      <c r="B41" s="57" t="s">
        <v>326</v>
      </c>
      <c r="C41" s="85"/>
      <c r="D41" s="58" t="s">
        <v>426</v>
      </c>
      <c r="E41" s="59" t="s">
        <v>395</v>
      </c>
      <c r="F41" s="65">
        <v>6</v>
      </c>
      <c r="G41" s="66"/>
      <c r="H41" s="52">
        <f t="shared" si="1"/>
        <v>0</v>
      </c>
      <c r="I41" s="61" t="str">
        <f t="shared" si="3"/>
        <v>M</v>
      </c>
      <c r="J41" s="64"/>
    </row>
    <row r="42" spans="1:10" ht="22.5">
      <c r="A42" s="56">
        <f ca="1" t="shared" si="0"/>
        <v>26</v>
      </c>
      <c r="B42" s="57" t="s">
        <v>327</v>
      </c>
      <c r="C42" s="85"/>
      <c r="D42" s="58" t="s">
        <v>427</v>
      </c>
      <c r="E42" s="59" t="s">
        <v>395</v>
      </c>
      <c r="F42" s="65">
        <v>1</v>
      </c>
      <c r="G42" s="66"/>
      <c r="H42" s="52">
        <f t="shared" si="1"/>
        <v>0</v>
      </c>
      <c r="I42" s="61" t="str">
        <f t="shared" si="3"/>
        <v>M</v>
      </c>
      <c r="J42" s="64"/>
    </row>
    <row r="43" spans="1:10" ht="22.5">
      <c r="A43" s="56">
        <f ca="1" t="shared" si="0"/>
        <v>27</v>
      </c>
      <c r="B43" s="57" t="s">
        <v>328</v>
      </c>
      <c r="C43" s="85"/>
      <c r="D43" s="58" t="s">
        <v>428</v>
      </c>
      <c r="E43" s="59" t="s">
        <v>395</v>
      </c>
      <c r="F43" s="65">
        <v>2</v>
      </c>
      <c r="G43" s="66"/>
      <c r="H43" s="52">
        <f t="shared" si="1"/>
        <v>0</v>
      </c>
      <c r="I43" s="61" t="str">
        <f t="shared" si="3"/>
        <v>M</v>
      </c>
      <c r="J43" s="64"/>
    </row>
    <row r="44" spans="1:10" ht="22.5">
      <c r="A44" s="56">
        <f ca="1" t="shared" si="0"/>
        <v>28</v>
      </c>
      <c r="B44" s="57" t="s">
        <v>329</v>
      </c>
      <c r="C44" s="85"/>
      <c r="D44" s="58" t="s">
        <v>429</v>
      </c>
      <c r="E44" s="59" t="s">
        <v>395</v>
      </c>
      <c r="F44" s="65">
        <v>2</v>
      </c>
      <c r="G44" s="66"/>
      <c r="H44" s="52">
        <f t="shared" si="1"/>
        <v>0</v>
      </c>
      <c r="I44" s="61" t="str">
        <f t="shared" si="3"/>
        <v>M</v>
      </c>
      <c r="J44" s="64"/>
    </row>
    <row r="45" spans="1:10" ht="22.5">
      <c r="A45" s="56">
        <f ca="1" t="shared" si="0"/>
        <v>29</v>
      </c>
      <c r="B45" s="57" t="s">
        <v>330</v>
      </c>
      <c r="C45" s="85"/>
      <c r="D45" s="58" t="s">
        <v>430</v>
      </c>
      <c r="E45" s="59" t="s">
        <v>395</v>
      </c>
      <c r="F45" s="65">
        <v>1</v>
      </c>
      <c r="G45" s="66"/>
      <c r="H45" s="52">
        <f t="shared" si="1"/>
        <v>0</v>
      </c>
      <c r="I45" s="61" t="str">
        <f t="shared" si="3"/>
        <v>M</v>
      </c>
      <c r="J45" s="64"/>
    </row>
    <row r="46" spans="1:10" ht="22.5">
      <c r="A46" s="56">
        <f ca="1" t="shared" si="0"/>
        <v>30</v>
      </c>
      <c r="B46" s="57" t="s">
        <v>331</v>
      </c>
      <c r="C46" s="85"/>
      <c r="D46" s="58" t="s">
        <v>431</v>
      </c>
      <c r="E46" s="59" t="s">
        <v>395</v>
      </c>
      <c r="F46" s="65">
        <v>2</v>
      </c>
      <c r="G46" s="66"/>
      <c r="H46" s="52">
        <f t="shared" si="1"/>
        <v>0</v>
      </c>
      <c r="I46" s="61" t="str">
        <f t="shared" si="3"/>
        <v>M</v>
      </c>
      <c r="J46" s="64"/>
    </row>
    <row r="47" spans="1:10" ht="22.5">
      <c r="A47" s="56">
        <f ca="1" t="shared" si="0"/>
        <v>31</v>
      </c>
      <c r="B47" s="57" t="s">
        <v>332</v>
      </c>
      <c r="C47" s="85"/>
      <c r="D47" s="58" t="s">
        <v>432</v>
      </c>
      <c r="E47" s="59" t="s">
        <v>395</v>
      </c>
      <c r="F47" s="65">
        <v>8</v>
      </c>
      <c r="G47" s="66"/>
      <c r="H47" s="52">
        <f t="shared" si="1"/>
        <v>0</v>
      </c>
      <c r="I47" s="61" t="str">
        <f t="shared" si="3"/>
        <v>M</v>
      </c>
      <c r="J47" s="64"/>
    </row>
    <row r="48" spans="1:10" ht="22.5">
      <c r="A48" s="56">
        <f ca="1" t="shared" si="0"/>
        <v>32</v>
      </c>
      <c r="B48" s="57" t="s">
        <v>333</v>
      </c>
      <c r="C48" s="85"/>
      <c r="D48" s="58" t="s">
        <v>433</v>
      </c>
      <c r="E48" s="59" t="s">
        <v>395</v>
      </c>
      <c r="F48" s="65">
        <v>2</v>
      </c>
      <c r="G48" s="66"/>
      <c r="H48" s="52">
        <f t="shared" si="1"/>
        <v>0</v>
      </c>
      <c r="I48" s="61" t="str">
        <f t="shared" si="3"/>
        <v>M</v>
      </c>
      <c r="J48" s="64"/>
    </row>
    <row r="49" spans="1:10" ht="12">
      <c r="A49" s="56">
        <f ca="1" t="shared" si="0"/>
        <v>33</v>
      </c>
      <c r="B49" s="57" t="s">
        <v>339</v>
      </c>
      <c r="C49" s="85"/>
      <c r="D49" s="58" t="s">
        <v>439</v>
      </c>
      <c r="E49" s="59" t="s">
        <v>395</v>
      </c>
      <c r="F49" s="65">
        <v>4</v>
      </c>
      <c r="G49" s="66"/>
      <c r="H49" s="52">
        <f t="shared" si="1"/>
        <v>0</v>
      </c>
      <c r="I49" s="61" t="str">
        <f t="shared" si="3"/>
        <v>M</v>
      </c>
      <c r="J49" s="64"/>
    </row>
    <row r="50" spans="1:10" ht="12">
      <c r="A50" s="56">
        <f ca="1" t="shared" si="0"/>
        <v>34</v>
      </c>
      <c r="B50" s="57" t="s">
        <v>372</v>
      </c>
      <c r="C50" s="85"/>
      <c r="D50" s="58" t="s">
        <v>472</v>
      </c>
      <c r="E50" s="59" t="s">
        <v>395</v>
      </c>
      <c r="F50" s="65">
        <v>15</v>
      </c>
      <c r="G50" s="66"/>
      <c r="H50" s="52">
        <f t="shared" si="1"/>
        <v>0</v>
      </c>
      <c r="I50" s="61" t="str">
        <f t="shared" si="3"/>
        <v>M</v>
      </c>
      <c r="J50" s="64"/>
    </row>
    <row r="51" spans="1:10" ht="12">
      <c r="A51" s="56">
        <f ca="1" t="shared" si="0"/>
        <v>35</v>
      </c>
      <c r="B51" s="57" t="s">
        <v>373</v>
      </c>
      <c r="C51" s="85"/>
      <c r="D51" s="58" t="s">
        <v>473</v>
      </c>
      <c r="E51" s="59" t="s">
        <v>395</v>
      </c>
      <c r="F51" s="65">
        <v>15</v>
      </c>
      <c r="G51" s="66"/>
      <c r="H51" s="52">
        <f t="shared" si="1"/>
        <v>0</v>
      </c>
      <c r="I51" s="61" t="str">
        <f t="shared" si="3"/>
        <v>M</v>
      </c>
      <c r="J51" s="64"/>
    </row>
    <row r="52" spans="1:10" ht="12">
      <c r="A52" s="56">
        <f ca="1" t="shared" si="0"/>
        <v>36</v>
      </c>
      <c r="B52" s="57" t="s">
        <v>364</v>
      </c>
      <c r="C52" s="85"/>
      <c r="D52" s="58" t="s">
        <v>464</v>
      </c>
      <c r="E52" s="59" t="s">
        <v>395</v>
      </c>
      <c r="F52" s="65">
        <v>14</v>
      </c>
      <c r="G52" s="66"/>
      <c r="H52" s="52">
        <f t="shared" si="1"/>
        <v>0</v>
      </c>
      <c r="I52" s="61" t="str">
        <f t="shared" si="3"/>
        <v>M</v>
      </c>
      <c r="J52" s="64"/>
    </row>
    <row r="53" spans="1:10" ht="12">
      <c r="A53" s="56">
        <f ca="1" t="shared" si="0"/>
        <v>37</v>
      </c>
      <c r="B53" s="57" t="s">
        <v>365</v>
      </c>
      <c r="C53" s="85"/>
      <c r="D53" s="58" t="s">
        <v>465</v>
      </c>
      <c r="E53" s="59" t="s">
        <v>395</v>
      </c>
      <c r="F53" s="65">
        <v>5</v>
      </c>
      <c r="G53" s="66"/>
      <c r="H53" s="52">
        <f t="shared" si="1"/>
        <v>0</v>
      </c>
      <c r="I53" s="61" t="str">
        <f t="shared" si="3"/>
        <v>M</v>
      </c>
      <c r="J53" s="64"/>
    </row>
    <row r="54" spans="1:10" ht="12">
      <c r="A54" s="56">
        <f ca="1" t="shared" si="0"/>
        <v>38</v>
      </c>
      <c r="B54" s="57" t="s">
        <v>374</v>
      </c>
      <c r="C54" s="85"/>
      <c r="D54" s="58" t="s">
        <v>474</v>
      </c>
      <c r="E54" s="59" t="s">
        <v>395</v>
      </c>
      <c r="F54" s="65">
        <v>48</v>
      </c>
      <c r="G54" s="66"/>
      <c r="H54" s="52">
        <f t="shared" si="1"/>
        <v>0</v>
      </c>
      <c r="I54" s="61" t="str">
        <f t="shared" si="3"/>
        <v>M</v>
      </c>
      <c r="J54" s="64"/>
    </row>
    <row r="55" spans="1:10" ht="12">
      <c r="A55" s="56">
        <f ca="1" t="shared" si="0"/>
        <v>39</v>
      </c>
      <c r="B55" s="57" t="s">
        <v>375</v>
      </c>
      <c r="C55" s="85"/>
      <c r="D55" s="58" t="s">
        <v>475</v>
      </c>
      <c r="E55" s="59" t="s">
        <v>395</v>
      </c>
      <c r="F55" s="65">
        <v>33</v>
      </c>
      <c r="G55" s="66"/>
      <c r="H55" s="52">
        <f t="shared" si="1"/>
        <v>0</v>
      </c>
      <c r="I55" s="61" t="str">
        <f t="shared" si="3"/>
        <v>M</v>
      </c>
      <c r="J55" s="64"/>
    </row>
    <row r="56" spans="1:10" ht="12">
      <c r="A56" s="56">
        <f ca="1" t="shared" si="0"/>
        <v>40</v>
      </c>
      <c r="B56" s="57" t="s">
        <v>376</v>
      </c>
      <c r="C56" s="85"/>
      <c r="D56" s="58" t="s">
        <v>476</v>
      </c>
      <c r="E56" s="59" t="s">
        <v>395</v>
      </c>
      <c r="F56" s="65">
        <v>23</v>
      </c>
      <c r="G56" s="66"/>
      <c r="H56" s="52">
        <f t="shared" si="1"/>
        <v>0</v>
      </c>
      <c r="I56" s="61" t="str">
        <f t="shared" si="3"/>
        <v>M</v>
      </c>
      <c r="J56" s="64"/>
    </row>
    <row r="57" spans="1:10" ht="12">
      <c r="A57" s="56">
        <f ca="1" t="shared" si="0"/>
        <v>41</v>
      </c>
      <c r="B57" s="57" t="s">
        <v>377</v>
      </c>
      <c r="C57" s="85"/>
      <c r="D57" s="58" t="s">
        <v>477</v>
      </c>
      <c r="E57" s="59" t="s">
        <v>395</v>
      </c>
      <c r="F57" s="65">
        <v>2</v>
      </c>
      <c r="G57" s="66"/>
      <c r="H57" s="52">
        <f t="shared" si="1"/>
        <v>0</v>
      </c>
      <c r="I57" s="61" t="str">
        <f t="shared" si="3"/>
        <v>M</v>
      </c>
      <c r="J57" s="64"/>
    </row>
    <row r="58" spans="1:10" ht="12">
      <c r="A58" s="56">
        <f ca="1" t="shared" si="0"/>
        <v>42</v>
      </c>
      <c r="B58" s="57" t="s">
        <v>378</v>
      </c>
      <c r="C58" s="85"/>
      <c r="D58" s="58" t="s">
        <v>478</v>
      </c>
      <c r="E58" s="59" t="s">
        <v>395</v>
      </c>
      <c r="F58" s="65">
        <v>18</v>
      </c>
      <c r="G58" s="66"/>
      <c r="H58" s="52">
        <f t="shared" si="1"/>
        <v>0</v>
      </c>
      <c r="I58" s="61" t="str">
        <f t="shared" si="3"/>
        <v>M</v>
      </c>
      <c r="J58" s="64"/>
    </row>
    <row r="59" spans="1:10" ht="12">
      <c r="A59" s="56">
        <f ca="1" t="shared" si="0"/>
        <v>43</v>
      </c>
      <c r="B59" s="57" t="s">
        <v>379</v>
      </c>
      <c r="C59" s="85"/>
      <c r="D59" s="58" t="s">
        <v>479</v>
      </c>
      <c r="E59" s="59" t="s">
        <v>395</v>
      </c>
      <c r="F59" s="65">
        <v>3</v>
      </c>
      <c r="G59" s="66"/>
      <c r="H59" s="52">
        <f t="shared" si="1"/>
        <v>0</v>
      </c>
      <c r="I59" s="61" t="str">
        <f t="shared" si="3"/>
        <v>M</v>
      </c>
      <c r="J59" s="64"/>
    </row>
    <row r="60" spans="1:10" ht="12">
      <c r="A60" s="56">
        <f ca="1" t="shared" si="0"/>
        <v>44</v>
      </c>
      <c r="B60" s="57" t="s">
        <v>343</v>
      </c>
      <c r="C60" s="85"/>
      <c r="D60" s="58" t="s">
        <v>443</v>
      </c>
      <c r="E60" s="59" t="s">
        <v>395</v>
      </c>
      <c r="F60" s="65">
        <v>2</v>
      </c>
      <c r="G60" s="66"/>
      <c r="H60" s="52">
        <f t="shared" si="1"/>
        <v>0</v>
      </c>
      <c r="I60" s="61" t="str">
        <f t="shared" si="3"/>
        <v>M</v>
      </c>
      <c r="J60" s="64"/>
    </row>
    <row r="61" spans="1:10" ht="12">
      <c r="A61" s="56">
        <f ca="1" t="shared" si="0"/>
        <v>45</v>
      </c>
      <c r="B61" s="57" t="s">
        <v>344</v>
      </c>
      <c r="C61" s="85"/>
      <c r="D61" s="58" t="s">
        <v>444</v>
      </c>
      <c r="E61" s="59" t="s">
        <v>395</v>
      </c>
      <c r="F61" s="65">
        <v>4</v>
      </c>
      <c r="G61" s="66"/>
      <c r="H61" s="52">
        <f t="shared" si="1"/>
        <v>0</v>
      </c>
      <c r="I61" s="61" t="str">
        <f t="shared" si="3"/>
        <v>M</v>
      </c>
      <c r="J61" s="64"/>
    </row>
    <row r="62" spans="1:10" ht="12">
      <c r="A62" s="56">
        <f ca="1" t="shared" si="0"/>
        <v>46</v>
      </c>
      <c r="B62" s="57" t="s">
        <v>345</v>
      </c>
      <c r="C62" s="85"/>
      <c r="D62" s="58" t="s">
        <v>445</v>
      </c>
      <c r="E62" s="59" t="s">
        <v>395</v>
      </c>
      <c r="F62" s="65">
        <v>6</v>
      </c>
      <c r="G62" s="66"/>
      <c r="H62" s="52">
        <f t="shared" si="1"/>
        <v>0</v>
      </c>
      <c r="I62" s="61" t="str">
        <f t="shared" si="3"/>
        <v>M</v>
      </c>
      <c r="J62" s="64"/>
    </row>
    <row r="63" spans="1:10" ht="22.5">
      <c r="A63" s="56">
        <f ca="1" t="shared" si="0"/>
        <v>47</v>
      </c>
      <c r="B63" s="57" t="s">
        <v>346</v>
      </c>
      <c r="C63" s="85"/>
      <c r="D63" s="58" t="s">
        <v>446</v>
      </c>
      <c r="E63" s="59" t="s">
        <v>395</v>
      </c>
      <c r="F63" s="65">
        <v>1</v>
      </c>
      <c r="G63" s="66"/>
      <c r="H63" s="52">
        <f t="shared" si="1"/>
        <v>0</v>
      </c>
      <c r="I63" s="61" t="str">
        <f t="shared" si="3"/>
        <v>M</v>
      </c>
      <c r="J63" s="64"/>
    </row>
    <row r="64" spans="1:10" ht="12">
      <c r="A64" s="56">
        <f ca="1" t="shared" si="0"/>
        <v>48</v>
      </c>
      <c r="B64" s="57" t="s">
        <v>347</v>
      </c>
      <c r="C64" s="85"/>
      <c r="D64" s="58" t="s">
        <v>447</v>
      </c>
      <c r="E64" s="59" t="s">
        <v>395</v>
      </c>
      <c r="F64" s="65">
        <v>4</v>
      </c>
      <c r="G64" s="66"/>
      <c r="H64" s="52">
        <f t="shared" si="1"/>
        <v>0</v>
      </c>
      <c r="I64" s="61" t="str">
        <f t="shared" si="3"/>
        <v>M</v>
      </c>
      <c r="J64" s="64"/>
    </row>
    <row r="65" spans="1:10" ht="12">
      <c r="A65" s="56">
        <f ca="1" t="shared" si="0"/>
        <v>49</v>
      </c>
      <c r="B65" s="57" t="s">
        <v>348</v>
      </c>
      <c r="C65" s="85"/>
      <c r="D65" s="58" t="s">
        <v>448</v>
      </c>
      <c r="E65" s="59" t="s">
        <v>395</v>
      </c>
      <c r="F65" s="65">
        <v>4</v>
      </c>
      <c r="G65" s="66"/>
      <c r="H65" s="52">
        <f t="shared" si="1"/>
        <v>0</v>
      </c>
      <c r="I65" s="61" t="str">
        <f t="shared" si="3"/>
        <v>M</v>
      </c>
      <c r="J65" s="64"/>
    </row>
    <row r="66" spans="1:10" ht="12">
      <c r="A66" s="56">
        <f ca="1" t="shared" si="0"/>
        <v>50</v>
      </c>
      <c r="B66" s="57" t="s">
        <v>349</v>
      </c>
      <c r="C66" s="85"/>
      <c r="D66" s="58" t="s">
        <v>449</v>
      </c>
      <c r="E66" s="59" t="s">
        <v>395</v>
      </c>
      <c r="F66" s="65">
        <v>7</v>
      </c>
      <c r="G66" s="66"/>
      <c r="H66" s="52">
        <f t="shared" si="1"/>
        <v>0</v>
      </c>
      <c r="I66" s="61" t="str">
        <f t="shared" si="3"/>
        <v>M</v>
      </c>
      <c r="J66" s="64"/>
    </row>
    <row r="67" spans="1:10" ht="12">
      <c r="A67" s="56">
        <f ca="1" t="shared" si="0"/>
        <v>51</v>
      </c>
      <c r="B67" s="57" t="s">
        <v>367</v>
      </c>
      <c r="C67" s="85"/>
      <c r="D67" s="58" t="s">
        <v>467</v>
      </c>
      <c r="E67" s="59" t="s">
        <v>395</v>
      </c>
      <c r="F67" s="65">
        <v>1</v>
      </c>
      <c r="G67" s="66"/>
      <c r="H67" s="52">
        <f t="shared" si="1"/>
        <v>0</v>
      </c>
      <c r="I67" s="61" t="str">
        <f t="shared" si="3"/>
        <v>M</v>
      </c>
      <c r="J67" s="64"/>
    </row>
    <row r="68" spans="1:10" ht="12">
      <c r="A68" s="56">
        <f ca="1" t="shared" si="0"/>
        <v>52</v>
      </c>
      <c r="B68" s="57" t="s">
        <v>368</v>
      </c>
      <c r="C68" s="85"/>
      <c r="D68" s="58" t="s">
        <v>468</v>
      </c>
      <c r="E68" s="59" t="s">
        <v>395</v>
      </c>
      <c r="F68" s="65">
        <v>1</v>
      </c>
      <c r="G68" s="66"/>
      <c r="H68" s="52">
        <f t="shared" si="1"/>
        <v>0</v>
      </c>
      <c r="I68" s="61" t="str">
        <f t="shared" si="3"/>
        <v>M</v>
      </c>
      <c r="J68" s="64"/>
    </row>
    <row r="69" spans="1:10" ht="12">
      <c r="A69" s="56">
        <f aca="true" ca="1" t="shared" si="4" ref="A69:A96">+IF(NOT(ISBLANK(_xlfn.SINGLE(INDIRECT("e"&amp;ROW())))),MAX(INDIRECT("a$16:A"&amp;ROW()-1))+1,"")</f>
        <v>53</v>
      </c>
      <c r="B69" s="57" t="s">
        <v>369</v>
      </c>
      <c r="C69" s="85"/>
      <c r="D69" s="58" t="s">
        <v>469</v>
      </c>
      <c r="E69" s="59" t="s">
        <v>395</v>
      </c>
      <c r="F69" s="65">
        <v>1</v>
      </c>
      <c r="G69" s="66"/>
      <c r="H69" s="52">
        <f aca="true" t="shared" si="5" ref="H69:H96">+IF(AND(F69="",G69=""),"",ROUND(F69*G69,2))</f>
        <v>0</v>
      </c>
      <c r="I69" s="61" t="str">
        <f t="shared" si="3"/>
        <v>M</v>
      </c>
      <c r="J69" s="64"/>
    </row>
    <row r="70" spans="1:10" ht="12">
      <c r="A70" s="56">
        <f ca="1" t="shared" si="4"/>
        <v>54</v>
      </c>
      <c r="B70" s="57" t="s">
        <v>370</v>
      </c>
      <c r="C70" s="85"/>
      <c r="D70" s="58" t="s">
        <v>470</v>
      </c>
      <c r="E70" s="59" t="s">
        <v>395</v>
      </c>
      <c r="F70" s="65">
        <v>8</v>
      </c>
      <c r="G70" s="66"/>
      <c r="H70" s="52">
        <f t="shared" si="5"/>
        <v>0</v>
      </c>
      <c r="I70" s="61" t="str">
        <f t="shared" si="3"/>
        <v>M</v>
      </c>
      <c r="J70" s="64"/>
    </row>
    <row r="71" spans="1:10" ht="12">
      <c r="A71" s="56">
        <f ca="1" t="shared" si="4"/>
        <v>55</v>
      </c>
      <c r="B71" s="57" t="s">
        <v>350</v>
      </c>
      <c r="C71" s="85"/>
      <c r="D71" s="58" t="s">
        <v>450</v>
      </c>
      <c r="E71" s="59" t="s">
        <v>395</v>
      </c>
      <c r="F71" s="65">
        <v>15</v>
      </c>
      <c r="G71" s="66"/>
      <c r="H71" s="52">
        <f t="shared" si="5"/>
        <v>0</v>
      </c>
      <c r="I71" s="61" t="str">
        <f t="shared" si="3"/>
        <v>M</v>
      </c>
      <c r="J71" s="64"/>
    </row>
    <row r="72" spans="1:10" ht="12">
      <c r="A72" s="56">
        <f ca="1" t="shared" si="4"/>
        <v>56</v>
      </c>
      <c r="B72" s="57" t="s">
        <v>351</v>
      </c>
      <c r="C72" s="85"/>
      <c r="D72" s="58" t="s">
        <v>451</v>
      </c>
      <c r="E72" s="59" t="s">
        <v>395</v>
      </c>
      <c r="F72" s="65">
        <v>1</v>
      </c>
      <c r="G72" s="66"/>
      <c r="H72" s="52">
        <f t="shared" si="5"/>
        <v>0</v>
      </c>
      <c r="I72" s="61" t="str">
        <f t="shared" si="3"/>
        <v>M</v>
      </c>
      <c r="J72" s="64"/>
    </row>
    <row r="73" spans="1:10" ht="12">
      <c r="A73" s="56">
        <f ca="1" t="shared" si="4"/>
        <v>57</v>
      </c>
      <c r="B73" s="57" t="s">
        <v>352</v>
      </c>
      <c r="C73" s="85"/>
      <c r="D73" s="58" t="s">
        <v>452</v>
      </c>
      <c r="E73" s="59" t="s">
        <v>395</v>
      </c>
      <c r="F73" s="65">
        <v>7</v>
      </c>
      <c r="G73" s="66"/>
      <c r="H73" s="52">
        <f t="shared" si="5"/>
        <v>0</v>
      </c>
      <c r="I73" s="61" t="str">
        <f t="shared" si="3"/>
        <v>M</v>
      </c>
      <c r="J73" s="64"/>
    </row>
    <row r="74" spans="1:10" ht="12">
      <c r="A74" s="56">
        <f ca="1" t="shared" si="4"/>
        <v>58</v>
      </c>
      <c r="B74" s="57" t="s">
        <v>353</v>
      </c>
      <c r="C74" s="85"/>
      <c r="D74" s="58" t="s">
        <v>453</v>
      </c>
      <c r="E74" s="59" t="s">
        <v>395</v>
      </c>
      <c r="F74" s="65">
        <v>1</v>
      </c>
      <c r="G74" s="66"/>
      <c r="H74" s="52">
        <f t="shared" si="5"/>
        <v>0</v>
      </c>
      <c r="I74" s="61" t="str">
        <f t="shared" si="3"/>
        <v>M</v>
      </c>
      <c r="J74" s="64"/>
    </row>
    <row r="75" spans="1:10" ht="12">
      <c r="A75" s="56">
        <f ca="1" t="shared" si="4"/>
        <v>59</v>
      </c>
      <c r="B75" s="57" t="s">
        <v>354</v>
      </c>
      <c r="C75" s="85"/>
      <c r="D75" s="58" t="s">
        <v>454</v>
      </c>
      <c r="E75" s="59" t="s">
        <v>395</v>
      </c>
      <c r="F75" s="65">
        <v>3</v>
      </c>
      <c r="G75" s="66"/>
      <c r="H75" s="52">
        <f t="shared" si="5"/>
        <v>0</v>
      </c>
      <c r="I75" s="61" t="str">
        <f t="shared" si="3"/>
        <v>M</v>
      </c>
      <c r="J75" s="64"/>
    </row>
    <row r="76" spans="1:10" ht="12">
      <c r="A76" s="56">
        <f ca="1" t="shared" si="4"/>
        <v>60</v>
      </c>
      <c r="B76" s="57" t="s">
        <v>355</v>
      </c>
      <c r="C76" s="85"/>
      <c r="D76" s="58" t="s">
        <v>455</v>
      </c>
      <c r="E76" s="59" t="s">
        <v>395</v>
      </c>
      <c r="F76" s="65">
        <v>2</v>
      </c>
      <c r="G76" s="66"/>
      <c r="H76" s="52">
        <f t="shared" si="5"/>
        <v>0</v>
      </c>
      <c r="I76" s="61" t="str">
        <f t="shared" si="3"/>
        <v>M</v>
      </c>
      <c r="J76" s="64"/>
    </row>
    <row r="77" spans="1:10" ht="12">
      <c r="A77" s="56">
        <f ca="1" t="shared" si="4"/>
        <v>61</v>
      </c>
      <c r="B77" s="57" t="s">
        <v>356</v>
      </c>
      <c r="C77" s="85"/>
      <c r="D77" s="58" t="s">
        <v>456</v>
      </c>
      <c r="E77" s="59" t="s">
        <v>395</v>
      </c>
      <c r="F77" s="65">
        <v>7</v>
      </c>
      <c r="G77" s="66"/>
      <c r="H77" s="52">
        <f t="shared" si="5"/>
        <v>0</v>
      </c>
      <c r="I77" s="61" t="str">
        <f t="shared" si="3"/>
        <v>M</v>
      </c>
      <c r="J77" s="64"/>
    </row>
    <row r="78" spans="1:10" ht="12">
      <c r="A78" s="56">
        <f ca="1" t="shared" si="4"/>
        <v>62</v>
      </c>
      <c r="B78" s="57" t="s">
        <v>357</v>
      </c>
      <c r="C78" s="85"/>
      <c r="D78" s="58" t="s">
        <v>457</v>
      </c>
      <c r="E78" s="59" t="s">
        <v>395</v>
      </c>
      <c r="F78" s="65">
        <v>1</v>
      </c>
      <c r="G78" s="66"/>
      <c r="H78" s="52">
        <f t="shared" si="5"/>
        <v>0</v>
      </c>
      <c r="I78" s="61" t="str">
        <f t="shared" si="3"/>
        <v>M</v>
      </c>
      <c r="J78" s="64"/>
    </row>
    <row r="79" spans="1:10" ht="12">
      <c r="A79" s="56">
        <f ca="1" t="shared" si="4"/>
        <v>63</v>
      </c>
      <c r="B79" s="57" t="s">
        <v>358</v>
      </c>
      <c r="C79" s="85"/>
      <c r="D79" s="58" t="s">
        <v>458</v>
      </c>
      <c r="E79" s="59" t="s">
        <v>395</v>
      </c>
      <c r="F79" s="65">
        <v>1</v>
      </c>
      <c r="G79" s="66"/>
      <c r="H79" s="52">
        <f t="shared" si="5"/>
        <v>0</v>
      </c>
      <c r="I79" s="61" t="str">
        <f t="shared" si="3"/>
        <v>M</v>
      </c>
      <c r="J79" s="64"/>
    </row>
    <row r="80" spans="1:10" ht="12">
      <c r="A80" s="56">
        <f ca="1" t="shared" si="4"/>
        <v>64</v>
      </c>
      <c r="B80" s="57" t="s">
        <v>359</v>
      </c>
      <c r="C80" s="85"/>
      <c r="D80" s="58" t="s">
        <v>459</v>
      </c>
      <c r="E80" s="59" t="s">
        <v>395</v>
      </c>
      <c r="F80" s="65">
        <v>43</v>
      </c>
      <c r="G80" s="66"/>
      <c r="H80" s="52">
        <f t="shared" si="5"/>
        <v>0</v>
      </c>
      <c r="I80" s="61" t="str">
        <f t="shared" si="3"/>
        <v>M</v>
      </c>
      <c r="J80" s="64"/>
    </row>
    <row r="81" spans="1:10" ht="22.5">
      <c r="A81" s="56">
        <f ca="1" t="shared" si="4"/>
        <v>65</v>
      </c>
      <c r="B81" s="57" t="s">
        <v>360</v>
      </c>
      <c r="C81" s="85"/>
      <c r="D81" s="58" t="s">
        <v>460</v>
      </c>
      <c r="E81" s="59" t="s">
        <v>395</v>
      </c>
      <c r="F81" s="65">
        <v>6</v>
      </c>
      <c r="G81" s="66"/>
      <c r="H81" s="52">
        <f t="shared" si="5"/>
        <v>0</v>
      </c>
      <c r="I81" s="61" t="str">
        <f t="shared" si="3"/>
        <v>M</v>
      </c>
      <c r="J81" s="64"/>
    </row>
    <row r="82" spans="1:10" ht="12">
      <c r="A82" s="56">
        <f ca="1" t="shared" si="4"/>
        <v>66</v>
      </c>
      <c r="B82" s="57" t="s">
        <v>340</v>
      </c>
      <c r="C82" s="85"/>
      <c r="D82" s="58" t="s">
        <v>440</v>
      </c>
      <c r="E82" s="59" t="s">
        <v>395</v>
      </c>
      <c r="F82" s="65">
        <v>3</v>
      </c>
      <c r="G82" s="66"/>
      <c r="H82" s="52">
        <f t="shared" si="5"/>
        <v>0</v>
      </c>
      <c r="I82" s="61" t="str">
        <f t="shared" si="3"/>
        <v>M</v>
      </c>
      <c r="J82" s="64"/>
    </row>
    <row r="83" spans="1:10" ht="12">
      <c r="A83" s="56">
        <f ca="1" t="shared" si="4"/>
        <v>67</v>
      </c>
      <c r="B83" s="57" t="s">
        <v>341</v>
      </c>
      <c r="C83" s="85"/>
      <c r="D83" s="58" t="s">
        <v>441</v>
      </c>
      <c r="E83" s="59" t="s">
        <v>395</v>
      </c>
      <c r="F83" s="65">
        <v>3</v>
      </c>
      <c r="G83" s="66"/>
      <c r="H83" s="52">
        <f t="shared" si="5"/>
        <v>0</v>
      </c>
      <c r="I83" s="61" t="str">
        <f t="shared" si="3"/>
        <v>M</v>
      </c>
      <c r="J83" s="64"/>
    </row>
    <row r="84" spans="1:10" ht="12">
      <c r="A84" s="56">
        <f ca="1" t="shared" si="4"/>
        <v>68</v>
      </c>
      <c r="B84" s="57" t="s">
        <v>342</v>
      </c>
      <c r="C84" s="85"/>
      <c r="D84" s="58" t="s">
        <v>442</v>
      </c>
      <c r="E84" s="59" t="s">
        <v>395</v>
      </c>
      <c r="F84" s="65">
        <v>32</v>
      </c>
      <c r="G84" s="66"/>
      <c r="H84" s="52">
        <f t="shared" si="5"/>
        <v>0</v>
      </c>
      <c r="I84" s="61" t="str">
        <f t="shared" si="3"/>
        <v>M</v>
      </c>
      <c r="J84" s="64"/>
    </row>
    <row r="85" spans="1:10" ht="12">
      <c r="A85" s="56">
        <f ca="1" t="shared" si="4"/>
        <v>69</v>
      </c>
      <c r="B85" s="57" t="s">
        <v>362</v>
      </c>
      <c r="C85" s="85"/>
      <c r="D85" s="58" t="s">
        <v>462</v>
      </c>
      <c r="E85" s="59" t="s">
        <v>395</v>
      </c>
      <c r="F85" s="65">
        <v>10</v>
      </c>
      <c r="G85" s="66"/>
      <c r="H85" s="52">
        <f t="shared" si="5"/>
        <v>0</v>
      </c>
      <c r="I85" s="61" t="str">
        <f t="shared" si="3"/>
        <v>M</v>
      </c>
      <c r="J85" s="64"/>
    </row>
    <row r="86" spans="1:10" ht="12">
      <c r="A86" s="56">
        <f ca="1" t="shared" si="4"/>
        <v>70</v>
      </c>
      <c r="B86" s="57" t="s">
        <v>334</v>
      </c>
      <c r="C86" s="85"/>
      <c r="D86" s="58" t="s">
        <v>434</v>
      </c>
      <c r="E86" s="59" t="s">
        <v>395</v>
      </c>
      <c r="F86" s="65">
        <v>1</v>
      </c>
      <c r="G86" s="66"/>
      <c r="H86" s="52">
        <f t="shared" si="5"/>
        <v>0</v>
      </c>
      <c r="I86" s="61" t="str">
        <f t="shared" si="3"/>
        <v>M</v>
      </c>
      <c r="J86" s="64"/>
    </row>
    <row r="87" spans="1:10" ht="12">
      <c r="A87" s="56">
        <f ca="1" t="shared" si="4"/>
        <v>71</v>
      </c>
      <c r="B87" s="57" t="s">
        <v>335</v>
      </c>
      <c r="C87" s="85"/>
      <c r="D87" s="58" t="s">
        <v>435</v>
      </c>
      <c r="E87" s="59" t="s">
        <v>395</v>
      </c>
      <c r="F87" s="65">
        <v>6</v>
      </c>
      <c r="G87" s="66"/>
      <c r="H87" s="52">
        <f t="shared" si="5"/>
        <v>0</v>
      </c>
      <c r="I87" s="61" t="str">
        <f t="shared" si="3"/>
        <v>M</v>
      </c>
      <c r="J87" s="64"/>
    </row>
    <row r="88" spans="1:10" ht="12">
      <c r="A88" s="56">
        <f ca="1" t="shared" si="4"/>
        <v>72</v>
      </c>
      <c r="B88" s="57" t="s">
        <v>336</v>
      </c>
      <c r="C88" s="85"/>
      <c r="D88" s="58" t="s">
        <v>436</v>
      </c>
      <c r="E88" s="59" t="s">
        <v>395</v>
      </c>
      <c r="F88" s="65">
        <v>1</v>
      </c>
      <c r="G88" s="66"/>
      <c r="H88" s="52">
        <f t="shared" si="5"/>
        <v>0</v>
      </c>
      <c r="I88" s="61" t="str">
        <f t="shared" si="3"/>
        <v>M</v>
      </c>
      <c r="J88" s="64"/>
    </row>
    <row r="89" spans="1:10" ht="12">
      <c r="A89" s="56">
        <f ca="1" t="shared" si="4"/>
        <v>73</v>
      </c>
      <c r="B89" s="57" t="s">
        <v>337</v>
      </c>
      <c r="C89" s="85"/>
      <c r="D89" s="58" t="s">
        <v>437</v>
      </c>
      <c r="E89" s="59" t="s">
        <v>395</v>
      </c>
      <c r="F89" s="65">
        <v>5</v>
      </c>
      <c r="G89" s="66"/>
      <c r="H89" s="52">
        <f t="shared" si="5"/>
        <v>0</v>
      </c>
      <c r="I89" s="61" t="str">
        <f t="shared" si="3"/>
        <v>M</v>
      </c>
      <c r="J89" s="64"/>
    </row>
    <row r="90" spans="1:10" ht="12">
      <c r="A90" s="56">
        <f ca="1" t="shared" si="4"/>
        <v>74</v>
      </c>
      <c r="B90" s="57" t="s">
        <v>338</v>
      </c>
      <c r="C90" s="85"/>
      <c r="D90" s="58" t="s">
        <v>438</v>
      </c>
      <c r="E90" s="59" t="s">
        <v>395</v>
      </c>
      <c r="F90" s="65">
        <v>4</v>
      </c>
      <c r="G90" s="66"/>
      <c r="H90" s="52">
        <f t="shared" si="5"/>
        <v>0</v>
      </c>
      <c r="I90" s="61" t="str">
        <f t="shared" si="3"/>
        <v>M</v>
      </c>
      <c r="J90" s="64"/>
    </row>
    <row r="91" spans="1:10" ht="12">
      <c r="A91" s="56">
        <f ca="1" t="shared" si="4"/>
        <v>75</v>
      </c>
      <c r="B91" s="57" t="s">
        <v>361</v>
      </c>
      <c r="C91" s="85"/>
      <c r="D91" s="58" t="s">
        <v>461</v>
      </c>
      <c r="E91" s="59" t="s">
        <v>395</v>
      </c>
      <c r="F91" s="65">
        <v>20</v>
      </c>
      <c r="G91" s="66"/>
      <c r="H91" s="52">
        <f t="shared" si="5"/>
        <v>0</v>
      </c>
      <c r="I91" s="61" t="str">
        <f t="shared" si="3"/>
        <v>M</v>
      </c>
      <c r="J91" s="64"/>
    </row>
    <row r="92" spans="1:10" ht="12">
      <c r="A92" s="56">
        <f ca="1" t="shared" si="4"/>
        <v>76</v>
      </c>
      <c r="B92" s="57" t="s">
        <v>363</v>
      </c>
      <c r="C92" s="85"/>
      <c r="D92" s="58" t="s">
        <v>463</v>
      </c>
      <c r="E92" s="59" t="s">
        <v>395</v>
      </c>
      <c r="F92" s="65">
        <v>2</v>
      </c>
      <c r="G92" s="66"/>
      <c r="H92" s="52">
        <f t="shared" si="5"/>
        <v>0</v>
      </c>
      <c r="I92" s="61" t="str">
        <f t="shared" si="3"/>
        <v>M</v>
      </c>
      <c r="J92" s="64"/>
    </row>
    <row r="93" spans="1:10" ht="12">
      <c r="A93" s="56">
        <f ca="1" t="shared" si="4"/>
        <v>77</v>
      </c>
      <c r="B93" s="57" t="s">
        <v>366</v>
      </c>
      <c r="C93" s="85"/>
      <c r="D93" s="58" t="s">
        <v>466</v>
      </c>
      <c r="E93" s="59" t="s">
        <v>395</v>
      </c>
      <c r="F93" s="65">
        <v>1</v>
      </c>
      <c r="G93" s="66"/>
      <c r="H93" s="52">
        <f t="shared" si="5"/>
        <v>0</v>
      </c>
      <c r="I93" s="61" t="str">
        <f t="shared" si="3"/>
        <v>M</v>
      </c>
      <c r="J93" s="64"/>
    </row>
    <row r="94" spans="1:10" ht="12">
      <c r="A94" s="56">
        <f ca="1" t="shared" si="4"/>
        <v>78</v>
      </c>
      <c r="B94" s="57" t="s">
        <v>371</v>
      </c>
      <c r="C94" s="85"/>
      <c r="D94" s="58" t="s">
        <v>471</v>
      </c>
      <c r="E94" s="59" t="s">
        <v>395</v>
      </c>
      <c r="F94" s="65">
        <v>1</v>
      </c>
      <c r="G94" s="66"/>
      <c r="H94" s="52">
        <f t="shared" si="5"/>
        <v>0</v>
      </c>
      <c r="I94" s="61" t="str">
        <f t="shared" si="3"/>
        <v>M</v>
      </c>
      <c r="J94" s="64"/>
    </row>
    <row r="95" spans="1:10" ht="12">
      <c r="A95" s="56">
        <f ca="1" t="shared" si="4"/>
        <v>79</v>
      </c>
      <c r="B95" s="57" t="s">
        <v>380</v>
      </c>
      <c r="C95" s="85"/>
      <c r="D95" s="58" t="s">
        <v>480</v>
      </c>
      <c r="E95" s="59" t="s">
        <v>395</v>
      </c>
      <c r="F95" s="65">
        <v>2</v>
      </c>
      <c r="G95" s="66"/>
      <c r="H95" s="52">
        <f t="shared" si="5"/>
        <v>0</v>
      </c>
      <c r="I95" s="61" t="str">
        <f t="shared" si="3"/>
        <v>M</v>
      </c>
      <c r="J95" s="64"/>
    </row>
    <row r="96" spans="1:10" ht="12">
      <c r="A96" s="56">
        <f ca="1" t="shared" si="4"/>
        <v>80</v>
      </c>
      <c r="B96" s="57" t="s">
        <v>381</v>
      </c>
      <c r="C96" s="85"/>
      <c r="D96" s="58" t="s">
        <v>481</v>
      </c>
      <c r="E96" s="59" t="s">
        <v>395</v>
      </c>
      <c r="F96" s="65">
        <v>2</v>
      </c>
      <c r="G96" s="66"/>
      <c r="H96" s="52">
        <f t="shared" si="5"/>
        <v>0</v>
      </c>
      <c r="I96" s="61" t="str">
        <f t="shared" si="3"/>
        <v>M</v>
      </c>
      <c r="J96" s="64"/>
    </row>
    <row r="97" spans="1:10" ht="12">
      <c r="A97" s="56">
        <f ca="1" t="shared" si="0"/>
        <v>81</v>
      </c>
      <c r="B97" s="57" t="s">
        <v>295</v>
      </c>
      <c r="C97" s="86"/>
      <c r="D97" s="58" t="s">
        <v>393</v>
      </c>
      <c r="E97" s="59" t="s">
        <v>395</v>
      </c>
      <c r="F97" s="65">
        <v>8</v>
      </c>
      <c r="G97" s="66"/>
      <c r="H97" s="52">
        <f aca="true" t="shared" si="6" ref="H97:H109">+IF(AND(F97="",G97=""),"",ROUND(F97*G97,2))</f>
        <v>0</v>
      </c>
      <c r="I97" s="61" t="str">
        <f aca="true" t="shared" si="7" ref="I97:I109">IF(E97&lt;&gt;"","M","")</f>
        <v>M</v>
      </c>
      <c r="J97" s="64"/>
    </row>
    <row r="98" spans="1:12" ht="12">
      <c r="A98" s="56">
        <f ca="1" t="shared" si="0"/>
        <v>82</v>
      </c>
      <c r="B98" s="57" t="s">
        <v>296</v>
      </c>
      <c r="C98" s="86"/>
      <c r="D98" s="58" t="s">
        <v>396</v>
      </c>
      <c r="E98" s="59" t="s">
        <v>395</v>
      </c>
      <c r="F98" s="65">
        <v>27</v>
      </c>
      <c r="G98" s="66"/>
      <c r="H98" s="52">
        <f t="shared" si="6"/>
        <v>0</v>
      </c>
      <c r="I98" s="61" t="str">
        <f t="shared" si="7"/>
        <v>M</v>
      </c>
      <c r="J98" s="64"/>
      <c r="L98" s="37"/>
    </row>
    <row r="99" spans="1:12" ht="12">
      <c r="A99" s="56">
        <f ca="1" t="shared" si="0"/>
        <v>83</v>
      </c>
      <c r="B99" s="57" t="s">
        <v>297</v>
      </c>
      <c r="C99" s="86"/>
      <c r="D99" s="58" t="s">
        <v>397</v>
      </c>
      <c r="E99" s="59" t="s">
        <v>395</v>
      </c>
      <c r="F99" s="65">
        <v>2</v>
      </c>
      <c r="G99" s="66"/>
      <c r="H99" s="52">
        <f t="shared" si="6"/>
        <v>0</v>
      </c>
      <c r="I99" s="61" t="str">
        <f t="shared" si="7"/>
        <v>M</v>
      </c>
      <c r="J99" s="64"/>
      <c r="L99" s="38"/>
    </row>
    <row r="100" spans="1:10" ht="12">
      <c r="A100" s="56">
        <f ca="1" t="shared" si="0"/>
        <v>84</v>
      </c>
      <c r="B100" s="57" t="s">
        <v>294</v>
      </c>
      <c r="C100" s="86"/>
      <c r="D100" s="58" t="s">
        <v>392</v>
      </c>
      <c r="E100" s="59" t="s">
        <v>394</v>
      </c>
      <c r="F100" s="65">
        <v>674.73</v>
      </c>
      <c r="G100" s="66"/>
      <c r="H100" s="52">
        <f t="shared" si="6"/>
        <v>0</v>
      </c>
      <c r="I100" s="61" t="str">
        <f t="shared" si="7"/>
        <v>M</v>
      </c>
      <c r="J100" s="64"/>
    </row>
    <row r="101" spans="1:12" ht="22.5">
      <c r="A101" s="56">
        <f ca="1" t="shared" si="0"/>
        <v>85</v>
      </c>
      <c r="B101" s="57" t="s">
        <v>290</v>
      </c>
      <c r="C101" s="86"/>
      <c r="D101" s="58" t="s">
        <v>388</v>
      </c>
      <c r="E101" s="59" t="s">
        <v>394</v>
      </c>
      <c r="F101" s="65">
        <v>637.23</v>
      </c>
      <c r="G101" s="66"/>
      <c r="H101" s="52">
        <f t="shared" si="6"/>
        <v>0</v>
      </c>
      <c r="I101" s="61" t="str">
        <f t="shared" si="7"/>
        <v>M</v>
      </c>
      <c r="J101" s="64"/>
      <c r="L101" s="37"/>
    </row>
    <row r="102" spans="1:12" ht="22.5">
      <c r="A102" s="56">
        <f ca="1" t="shared" si="0"/>
        <v>86</v>
      </c>
      <c r="B102" s="57" t="s">
        <v>291</v>
      </c>
      <c r="C102" s="86"/>
      <c r="D102" s="58" t="s">
        <v>389</v>
      </c>
      <c r="E102" s="59" t="s">
        <v>394</v>
      </c>
      <c r="F102" s="65">
        <v>534.36</v>
      </c>
      <c r="G102" s="66"/>
      <c r="H102" s="52">
        <f t="shared" si="6"/>
        <v>0</v>
      </c>
      <c r="I102" s="61" t="str">
        <f t="shared" si="7"/>
        <v>M</v>
      </c>
      <c r="J102" s="64"/>
      <c r="L102" s="38"/>
    </row>
    <row r="103" spans="1:10" ht="22.5">
      <c r="A103" s="56">
        <f ca="1">+IF(NOT(ISBLANK(_xlfn.SINGLE(INDIRECT("e"&amp;ROW())))),MAX(INDIRECT("a$16:A"&amp;ROW()-1))+1,"")</f>
        <v>87</v>
      </c>
      <c r="B103" s="57" t="s">
        <v>289</v>
      </c>
      <c r="C103" s="86"/>
      <c r="D103" s="58" t="s">
        <v>387</v>
      </c>
      <c r="E103" s="59" t="s">
        <v>394</v>
      </c>
      <c r="F103" s="65">
        <v>479.51</v>
      </c>
      <c r="G103" s="66"/>
      <c r="H103" s="52">
        <f t="shared" si="6"/>
        <v>0</v>
      </c>
      <c r="I103" s="61" t="str">
        <f t="shared" si="7"/>
        <v>M</v>
      </c>
      <c r="J103" s="64"/>
    </row>
    <row r="104" spans="1:12" ht="12">
      <c r="A104" s="56">
        <f ca="1" t="shared" si="0"/>
        <v>88</v>
      </c>
      <c r="B104" s="57" t="s">
        <v>298</v>
      </c>
      <c r="C104" s="85"/>
      <c r="D104" s="58" t="s">
        <v>398</v>
      </c>
      <c r="E104" s="59" t="s">
        <v>395</v>
      </c>
      <c r="F104" s="65">
        <v>12</v>
      </c>
      <c r="G104" s="66"/>
      <c r="H104" s="52">
        <f t="shared" si="6"/>
        <v>0</v>
      </c>
      <c r="I104" s="61" t="str">
        <f t="shared" si="7"/>
        <v>M</v>
      </c>
      <c r="J104" s="64"/>
      <c r="L104" s="37"/>
    </row>
    <row r="105" spans="1:10" ht="12">
      <c r="A105" s="56">
        <f ca="1" t="shared" si="0"/>
        <v>89</v>
      </c>
      <c r="B105" s="57" t="s">
        <v>299</v>
      </c>
      <c r="C105" s="85"/>
      <c r="D105" s="58" t="s">
        <v>399</v>
      </c>
      <c r="E105" s="59" t="s">
        <v>395</v>
      </c>
      <c r="F105" s="65">
        <v>20</v>
      </c>
      <c r="G105" s="66"/>
      <c r="H105" s="52">
        <f t="shared" si="6"/>
        <v>0</v>
      </c>
      <c r="I105" s="61" t="str">
        <f t="shared" si="7"/>
        <v>M</v>
      </c>
      <c r="J105" s="64"/>
    </row>
    <row r="106" spans="1:10" ht="12">
      <c r="A106" s="56">
        <f ca="1" t="shared" si="0"/>
        <v>90</v>
      </c>
      <c r="B106" s="57" t="s">
        <v>293</v>
      </c>
      <c r="C106" s="86"/>
      <c r="D106" s="58" t="s">
        <v>391</v>
      </c>
      <c r="E106" s="59" t="s">
        <v>394</v>
      </c>
      <c r="F106" s="65">
        <v>69.57</v>
      </c>
      <c r="G106" s="66"/>
      <c r="H106" s="52">
        <f t="shared" si="6"/>
        <v>0</v>
      </c>
      <c r="I106" s="61" t="str">
        <f t="shared" si="7"/>
        <v>M</v>
      </c>
      <c r="J106" s="64"/>
    </row>
    <row r="107" spans="1:10" ht="12">
      <c r="A107" s="56">
        <f ca="1" t="shared" si="0"/>
        <v>91</v>
      </c>
      <c r="B107" s="57" t="s">
        <v>300</v>
      </c>
      <c r="C107" s="85"/>
      <c r="D107" s="58" t="s">
        <v>400</v>
      </c>
      <c r="E107" s="59" t="s">
        <v>395</v>
      </c>
      <c r="F107" s="65">
        <v>1</v>
      </c>
      <c r="G107" s="66"/>
      <c r="H107" s="52">
        <f t="shared" si="6"/>
        <v>0</v>
      </c>
      <c r="I107" s="61" t="str">
        <f t="shared" si="7"/>
        <v>M</v>
      </c>
      <c r="J107" s="64"/>
    </row>
    <row r="108" spans="1:12" ht="12">
      <c r="A108" s="56">
        <f ca="1" t="shared" si="0"/>
        <v>92</v>
      </c>
      <c r="B108" s="57" t="s">
        <v>292</v>
      </c>
      <c r="C108" s="86"/>
      <c r="D108" s="58" t="s">
        <v>390</v>
      </c>
      <c r="E108" s="59" t="s">
        <v>395</v>
      </c>
      <c r="F108" s="65">
        <v>143</v>
      </c>
      <c r="G108" s="66"/>
      <c r="H108" s="52">
        <f t="shared" si="6"/>
        <v>0</v>
      </c>
      <c r="I108" s="61" t="str">
        <f t="shared" si="7"/>
        <v>M</v>
      </c>
      <c r="J108" s="64"/>
      <c r="L108" s="37"/>
    </row>
    <row r="109" spans="1:10" ht="12">
      <c r="A109" s="56">
        <f ca="1" t="shared" si="0"/>
        <v>93</v>
      </c>
      <c r="B109" s="57" t="s">
        <v>301</v>
      </c>
      <c r="C109" s="85"/>
      <c r="D109" s="58" t="s">
        <v>401</v>
      </c>
      <c r="E109" s="59" t="s">
        <v>395</v>
      </c>
      <c r="F109" s="65">
        <v>3</v>
      </c>
      <c r="G109" s="66"/>
      <c r="H109" s="52">
        <f t="shared" si="6"/>
        <v>0</v>
      </c>
      <c r="I109" s="61" t="str">
        <f t="shared" si="7"/>
        <v>M</v>
      </c>
      <c r="J109" s="64"/>
    </row>
  </sheetData>
  <sheetProtection password="9690" sheet="1"/>
  <mergeCells count="4">
    <mergeCell ref="D7:G7"/>
    <mergeCell ref="D8:G8"/>
    <mergeCell ref="D9:G9"/>
    <mergeCell ref="A1:I1"/>
  </mergeCells>
  <conditionalFormatting sqref="D107:D109 F107:G109 B106:G106 B108:G108 D104:D105 F104:G105 B104:C109 E104:E109 B17:G103">
    <cfRule type="cellIs" priority="81" dxfId="0" operator="notEqual" stopIfTrue="1">
      <formula>""</formula>
    </cfRule>
  </conditionalFormatting>
  <conditionalFormatting sqref="B103:G103">
    <cfRule type="cellIs" priority="12" dxfId="0" operator="notEqual" stopIfTrue="1">
      <formula>""</formula>
    </cfRule>
  </conditionalFormatting>
  <conditionalFormatting sqref="H7">
    <cfRule type="cellIs" priority="3" dxfId="5" operator="equal" stopIfTrue="1">
      <formula>0</formula>
    </cfRule>
    <cfRule type="cellIs" priority="4" dxfId="4" operator="lessThan" stopIfTrue="1">
      <formula>$H$8</formula>
    </cfRule>
    <cfRule type="cellIs" priority="5" dxfId="3" operator="greaterThanOrEqual" stopIfTrue="1">
      <formula>$H$8</formula>
    </cfRule>
  </conditionalFormatting>
  <dataValidations count="1">
    <dataValidation type="custom" allowBlank="1" showInputMessage="1" showErrorMessage="1" errorTitle="Attenzione!" error="Importo con solo 2 (due) posizioni decimali!!!" sqref="F17:G100 F101:G65536">
      <formula1>F17=ROUND(F17,2)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5.57421875" style="78" customWidth="1"/>
    <col min="2" max="2" width="13.00390625" style="1" customWidth="1"/>
    <col min="3" max="3" width="2.00390625" style="1" bestFit="1" customWidth="1"/>
    <col min="4" max="4" width="57.7109375" style="1" customWidth="1"/>
    <col min="5" max="5" width="16.7109375" style="1" customWidth="1"/>
    <col min="6" max="6" width="15.00390625" style="63" customWidth="1"/>
    <col min="7" max="7" width="11.28125" style="62" customWidth="1"/>
    <col min="8" max="8" width="17.00390625" style="78" customWidth="1"/>
    <col min="9" max="16384" width="11.421875" style="78" customWidth="1"/>
  </cols>
  <sheetData>
    <row r="1" spans="1:10" ht="13.5">
      <c r="A1" s="104" t="s">
        <v>282</v>
      </c>
      <c r="B1" s="104"/>
      <c r="C1" s="104"/>
      <c r="D1" s="104"/>
      <c r="E1" s="104"/>
      <c r="F1" s="104"/>
      <c r="G1" s="104"/>
      <c r="H1" s="104"/>
      <c r="I1" s="104"/>
      <c r="J1" s="26"/>
    </row>
    <row r="2" spans="1:9" ht="12">
      <c r="A2" s="35"/>
      <c r="B2" s="35"/>
      <c r="C2" s="35"/>
      <c r="D2" s="17"/>
      <c r="E2" s="79"/>
      <c r="F2" s="79"/>
      <c r="G2" s="79"/>
      <c r="H2" s="79"/>
      <c r="I2" s="80"/>
    </row>
    <row r="3" spans="1:9" ht="12">
      <c r="A3" s="35"/>
      <c r="B3" s="35"/>
      <c r="C3" s="35"/>
      <c r="D3" s="17"/>
      <c r="E3" s="79"/>
      <c r="F3" s="79"/>
      <c r="G3" s="79"/>
      <c r="H3" s="79"/>
      <c r="I3" s="80"/>
    </row>
    <row r="4" spans="1:8" ht="13.5">
      <c r="A4" s="21"/>
      <c r="B4" s="21"/>
      <c r="C4" s="21"/>
      <c r="D4" s="22" t="s">
        <v>262</v>
      </c>
      <c r="E4" s="23"/>
      <c r="F4" s="23"/>
      <c r="G4" s="23"/>
      <c r="H4" s="24"/>
    </row>
    <row r="5" spans="1:8" ht="12">
      <c r="A5" s="1"/>
      <c r="F5" s="1"/>
      <c r="G5" s="1"/>
      <c r="H5" s="1"/>
    </row>
    <row r="6" spans="1:8" ht="12">
      <c r="A6" s="21"/>
      <c r="B6" s="21"/>
      <c r="C6" s="21"/>
      <c r="D6" s="19" t="s">
        <v>267</v>
      </c>
      <c r="E6" s="20"/>
      <c r="F6" s="20"/>
      <c r="G6" s="20"/>
      <c r="H6" s="53">
        <f>SUM($H$17:$H$9788)</f>
        <v>0</v>
      </c>
    </row>
    <row r="7" spans="1:8" ht="12">
      <c r="A7" s="21"/>
      <c r="B7" s="21"/>
      <c r="C7" s="21"/>
      <c r="D7" s="19" t="s">
        <v>268</v>
      </c>
      <c r="E7" s="20"/>
      <c r="F7" s="20"/>
      <c r="G7" s="20"/>
      <c r="H7" s="53">
        <f>SUM(H6:H6)</f>
        <v>0</v>
      </c>
    </row>
    <row r="8" spans="1:8" ht="12">
      <c r="A8" s="21"/>
      <c r="B8" s="21"/>
      <c r="C8" s="21"/>
      <c r="D8" s="117" t="s">
        <v>278</v>
      </c>
      <c r="E8" s="118"/>
      <c r="F8" s="118"/>
      <c r="G8" s="119"/>
      <c r="H8" s="53">
        <v>26000</v>
      </c>
    </row>
    <row r="9" spans="2:8" ht="12.75" customHeight="1">
      <c r="B9" s="21"/>
      <c r="C9" s="21"/>
      <c r="D9" s="120" t="str">
        <f>IF(H9&lt;0,"Ribasso d'asta in %",IF(H9&gt;0,"Rialzo d'asta in %",""))</f>
        <v>Ribasso d'asta in %</v>
      </c>
      <c r="E9" s="121"/>
      <c r="F9" s="121"/>
      <c r="G9" s="122"/>
      <c r="H9" s="25">
        <f>IF(H8=0,0,(H7/H8)-1)</f>
        <v>-1</v>
      </c>
    </row>
    <row r="10" spans="6:7" ht="12">
      <c r="F10" s="1"/>
      <c r="G10" s="1"/>
    </row>
    <row r="11" spans="6:7" ht="12">
      <c r="F11" s="1"/>
      <c r="G11" s="1"/>
    </row>
    <row r="12" spans="6:9" ht="12">
      <c r="F12" s="1"/>
      <c r="G12" s="1"/>
      <c r="H12" s="1"/>
      <c r="I12" s="1"/>
    </row>
    <row r="13" spans="1:9" ht="12">
      <c r="A13" s="1"/>
      <c r="F13" s="1"/>
      <c r="G13" s="1"/>
      <c r="H13" s="1"/>
      <c r="I13" s="1"/>
    </row>
    <row r="14" spans="1:7" ht="12">
      <c r="A14" s="1"/>
      <c r="F14" s="1"/>
      <c r="G14" s="1"/>
    </row>
    <row r="15" spans="1:7" ht="13.5">
      <c r="A15" s="12"/>
      <c r="B15" s="3" t="s">
        <v>264</v>
      </c>
      <c r="C15" s="3"/>
      <c r="D15" s="3"/>
      <c r="E15" s="3"/>
      <c r="F15" s="3"/>
      <c r="G15" s="3"/>
    </row>
    <row r="16" spans="1:9" ht="34.5">
      <c r="A16" s="13" t="s">
        <v>254</v>
      </c>
      <c r="B16" s="13" t="s">
        <v>255</v>
      </c>
      <c r="C16" s="13" t="s">
        <v>243</v>
      </c>
      <c r="D16" s="14" t="s">
        <v>242</v>
      </c>
      <c r="E16" s="13" t="s">
        <v>256</v>
      </c>
      <c r="F16" s="13" t="s">
        <v>257</v>
      </c>
      <c r="G16" s="13" t="s">
        <v>258</v>
      </c>
      <c r="H16" s="13" t="s">
        <v>259</v>
      </c>
      <c r="I16" s="15" t="s">
        <v>265</v>
      </c>
    </row>
    <row r="17" spans="1:9" ht="22.5">
      <c r="A17" s="39">
        <f ca="1">+IF(NOT(ISBLANK(_xlfn.SINGLE(INDIRECT("e"&amp;ROW())))),MAX(INDIRECT("a$16:A"&amp;ROW()-1))+1,"")</f>
        <v>1</v>
      </c>
      <c r="B17" s="57" t="s">
        <v>382</v>
      </c>
      <c r="C17" s="86"/>
      <c r="D17" s="58" t="s">
        <v>383</v>
      </c>
      <c r="E17" s="59" t="s">
        <v>384</v>
      </c>
      <c r="F17" s="65">
        <v>1</v>
      </c>
      <c r="G17" s="66"/>
      <c r="H17" s="52">
        <f>+IF(AND(F17="",G17=""),"",ROUND(F17*G17,2))</f>
        <v>0</v>
      </c>
      <c r="I17" s="61" t="str">
        <f>IF(E17&lt;&gt;"","C","")</f>
        <v>C</v>
      </c>
    </row>
  </sheetData>
  <sheetProtection password="9690" sheet="1"/>
  <mergeCells count="3">
    <mergeCell ref="A1:I1"/>
    <mergeCell ref="D8:G8"/>
    <mergeCell ref="D9:G9"/>
  </mergeCells>
  <conditionalFormatting sqref="E2:E3 B17:C17 E17">
    <cfRule type="cellIs" priority="74" dxfId="0" operator="notEqual" stopIfTrue="1">
      <formula>""</formula>
    </cfRule>
  </conditionalFormatting>
  <conditionalFormatting sqref="D17">
    <cfRule type="cellIs" priority="10" dxfId="0" operator="notEqual" stopIfTrue="1">
      <formula>""</formula>
    </cfRule>
  </conditionalFormatting>
  <conditionalFormatting sqref="H6">
    <cfRule type="cellIs" priority="2" dxfId="5" operator="equal" stopIfTrue="1">
      <formula>0</formula>
    </cfRule>
    <cfRule type="cellIs" priority="3" dxfId="4" operator="lessThan" stopIfTrue="1">
      <formula>$H$8</formula>
    </cfRule>
    <cfRule type="cellIs" priority="4" dxfId="3" operator="greaterThanOrEqual" stopIfTrue="1">
      <formula>$H$8</formula>
    </cfRule>
  </conditionalFormatting>
  <conditionalFormatting sqref="F17:G17">
    <cfRule type="cellIs" priority="1" dxfId="0" operator="notEqual" stopIfTrue="1">
      <formula>""</formula>
    </cfRule>
  </conditionalFormatting>
  <dataValidations count="1">
    <dataValidation type="custom" allowBlank="1" showInputMessage="1" showErrorMessage="1" errorTitle="Attenzione" error="Importo con solo 2 (due) posizioni decimali!!!" sqref="F17:G65536">
      <formula1>F17=ROUND(F17,2)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K11" sqref="K11"/>
    </sheetView>
  </sheetViews>
  <sheetFormatPr defaultColWidth="11.421875" defaultRowHeight="12.75"/>
  <cols>
    <col min="1" max="1" width="5.57421875" style="33" customWidth="1"/>
    <col min="2" max="2" width="13.00390625" style="1" customWidth="1"/>
    <col min="3" max="3" width="2.140625" style="10" bestFit="1" customWidth="1"/>
    <col min="4" max="4" width="57.7109375" style="1" customWidth="1"/>
    <col min="5" max="5" width="16.7109375" style="1" customWidth="1"/>
    <col min="6" max="6" width="15.00390625" style="62" customWidth="1"/>
    <col min="7" max="7" width="17.00390625" style="63" customWidth="1"/>
    <col min="8" max="8" width="17.00390625" style="33" customWidth="1"/>
    <col min="9" max="11" width="11.421875" style="33" customWidth="1"/>
    <col min="12" max="12" width="12.421875" style="33" bestFit="1" customWidth="1"/>
    <col min="13" max="16384" width="11.421875" style="33" customWidth="1"/>
  </cols>
  <sheetData>
    <row r="1" spans="1:10" ht="13.5">
      <c r="A1" s="123" t="s">
        <v>284</v>
      </c>
      <c r="B1" s="124"/>
      <c r="C1" s="124"/>
      <c r="D1" s="124"/>
      <c r="E1" s="124"/>
      <c r="F1" s="124"/>
      <c r="G1" s="124"/>
      <c r="H1" s="124"/>
      <c r="I1" s="125"/>
      <c r="J1" s="26"/>
    </row>
    <row r="2" spans="6:7" ht="12">
      <c r="F2" s="1"/>
      <c r="G2" s="1"/>
    </row>
    <row r="3" spans="1:7" ht="12">
      <c r="A3" s="1"/>
      <c r="F3" s="1"/>
      <c r="G3" s="1"/>
    </row>
    <row r="4" spans="1:7" ht="12">
      <c r="A4" s="1"/>
      <c r="F4" s="1"/>
      <c r="G4" s="1"/>
    </row>
    <row r="5" spans="1:8" ht="13.5">
      <c r="A5" s="21"/>
      <c r="B5" s="21"/>
      <c r="C5" s="44"/>
      <c r="D5" s="22" t="s">
        <v>262</v>
      </c>
      <c r="E5" s="23"/>
      <c r="F5" s="23"/>
      <c r="G5" s="23"/>
      <c r="H5" s="24"/>
    </row>
    <row r="6" spans="1:8" ht="12">
      <c r="A6" s="1"/>
      <c r="F6" s="1"/>
      <c r="G6" s="1"/>
      <c r="H6" s="1"/>
    </row>
    <row r="7" spans="1:8" ht="12">
      <c r="A7" s="21"/>
      <c r="B7" s="21"/>
      <c r="C7" s="44"/>
      <c r="D7" s="117" t="s">
        <v>283</v>
      </c>
      <c r="E7" s="118"/>
      <c r="F7" s="118"/>
      <c r="G7" s="119"/>
      <c r="H7" s="53">
        <f>SUM($H$15:$H$9815)</f>
        <v>14350</v>
      </c>
    </row>
    <row r="8" spans="6:7" ht="12">
      <c r="F8" s="1"/>
      <c r="G8" s="1"/>
    </row>
    <row r="9" spans="6:7" ht="12">
      <c r="F9" s="1"/>
      <c r="G9" s="1"/>
    </row>
    <row r="10" spans="6:8" ht="12">
      <c r="F10" s="1"/>
      <c r="G10" s="48"/>
      <c r="H10" s="1"/>
    </row>
    <row r="11" spans="6:8" ht="12">
      <c r="F11" s="1"/>
      <c r="G11" s="48"/>
      <c r="H11" s="55"/>
    </row>
    <row r="12" spans="1:7" ht="12">
      <c r="A12" s="1"/>
      <c r="F12" s="1"/>
      <c r="G12" s="1"/>
    </row>
    <row r="13" spans="1:7" ht="13.5">
      <c r="A13" s="12"/>
      <c r="B13" s="3" t="s">
        <v>285</v>
      </c>
      <c r="C13" s="40"/>
      <c r="D13" s="3"/>
      <c r="E13" s="3"/>
      <c r="F13" s="3"/>
      <c r="G13" s="3"/>
    </row>
    <row r="14" spans="1:13" ht="34.5">
      <c r="A14" s="13" t="s">
        <v>254</v>
      </c>
      <c r="B14" s="13" t="s">
        <v>255</v>
      </c>
      <c r="C14" s="13" t="s">
        <v>244</v>
      </c>
      <c r="D14" s="14" t="s">
        <v>242</v>
      </c>
      <c r="E14" s="13" t="s">
        <v>256</v>
      </c>
      <c r="F14" s="13" t="s">
        <v>257</v>
      </c>
      <c r="G14" s="13" t="s">
        <v>258</v>
      </c>
      <c r="H14" s="13" t="s">
        <v>259</v>
      </c>
      <c r="I14" s="16" t="s">
        <v>261</v>
      </c>
      <c r="L14" s="81"/>
      <c r="M14" s="36"/>
    </row>
    <row r="15" spans="1:10" ht="12">
      <c r="A15" s="56">
        <f ca="1">+IF(NOT(ISBLANK(_xlfn.SINGLE(INDIRECT("e"&amp;ROW())))),MAX(INDIRECT("a$14:A"&amp;ROW()-1))+1,"")</f>
        <v>1</v>
      </c>
      <c r="B15" s="57" t="s">
        <v>385</v>
      </c>
      <c r="C15" s="57"/>
      <c r="D15" s="57" t="s">
        <v>386</v>
      </c>
      <c r="E15" s="59" t="s">
        <v>384</v>
      </c>
      <c r="F15" s="65">
        <v>1</v>
      </c>
      <c r="G15" s="65">
        <v>14350</v>
      </c>
      <c r="H15" s="52">
        <f>+IF(AND(F15="",G15=""),"",ROUND(F15*G15,2))</f>
        <v>14350</v>
      </c>
      <c r="I15" s="60"/>
      <c r="J15" s="64"/>
    </row>
  </sheetData>
  <sheetProtection password="9690" sheet="1"/>
  <mergeCells count="2">
    <mergeCell ref="A1:I1"/>
    <mergeCell ref="D7:G7"/>
  </mergeCells>
  <conditionalFormatting sqref="I15">
    <cfRule type="cellIs" priority="8" dxfId="0" operator="notEqual" stopIfTrue="1">
      <formula>""</formula>
    </cfRule>
  </conditionalFormatting>
  <conditionalFormatting sqref="H7">
    <cfRule type="cellIs" priority="85" dxfId="5" operator="equal" stopIfTrue="1">
      <formula>0</formula>
    </cfRule>
    <cfRule type="cellIs" priority="86" dxfId="4" operator="lessThan" stopIfTrue="1">
      <formula>'Oneri sicurezza'!#REF!</formula>
    </cfRule>
    <cfRule type="cellIs" priority="87" dxfId="3" operator="greaterThanOrEqual" stopIfTrue="1">
      <formula>'Oneri sicurezza'!#REF!</formula>
    </cfRule>
  </conditionalFormatting>
  <conditionalFormatting sqref="B15:D15">
    <cfRule type="cellIs" priority="3" dxfId="0" operator="notEqual" stopIfTrue="1">
      <formula>""</formula>
    </cfRule>
  </conditionalFormatting>
  <conditionalFormatting sqref="E15">
    <cfRule type="cellIs" priority="2" dxfId="0" operator="notEqual" stopIfTrue="1">
      <formula>""</formula>
    </cfRule>
  </conditionalFormatting>
  <conditionalFormatting sqref="F15:G15">
    <cfRule type="cellIs" priority="1" dxfId="0" operator="notEqual" stopIfTrue="1">
      <formula>""</formula>
    </cfRule>
  </conditionalFormatting>
  <dataValidations count="2">
    <dataValidation type="custom" allowBlank="1" showInputMessage="1" showErrorMessage="1" errorTitle="Achtung!" error="Betrag nur mit 2 (zwei) Dezimalstellen!!!" sqref="F15:G15">
      <formula1>F15=ROUND(F15,2)</formula1>
    </dataValidation>
    <dataValidation type="custom" allowBlank="1" showInputMessage="1" showErrorMessage="1" errorTitle="Attenzione!" error="Importo con solo 2 (due) posizioni decimali!!!" sqref="F16:G65536">
      <formula1>F16=ROUND(F16,2)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E26" sqref="E26"/>
    </sheetView>
  </sheetViews>
  <sheetFormatPr defaultColWidth="11.421875" defaultRowHeight="12.75"/>
  <cols>
    <col min="1" max="1" width="21.7109375" style="27" customWidth="1"/>
    <col min="2" max="2" width="23.421875" style="27" customWidth="1"/>
    <col min="3" max="5" width="11.421875" style="27" customWidth="1"/>
    <col min="6" max="6" width="45.28125" style="27" bestFit="1" customWidth="1"/>
    <col min="7" max="7" width="49.28125" style="27" bestFit="1" customWidth="1"/>
    <col min="8" max="16384" width="11.421875" style="27" customWidth="1"/>
  </cols>
  <sheetData>
    <row r="1" spans="1:2" ht="15">
      <c r="A1" s="29" t="s">
        <v>209</v>
      </c>
      <c r="B1" s="29" t="s">
        <v>0</v>
      </c>
    </row>
    <row r="2" spans="1:2" ht="15">
      <c r="A2" s="30"/>
      <c r="B2" s="30"/>
    </row>
    <row r="3" spans="1:2" ht="12">
      <c r="A3" s="31" t="s">
        <v>7</v>
      </c>
      <c r="B3" s="31" t="s">
        <v>2</v>
      </c>
    </row>
    <row r="4" spans="1:2" ht="12">
      <c r="A4" s="32" t="s">
        <v>15</v>
      </c>
      <c r="B4" s="32" t="s">
        <v>5</v>
      </c>
    </row>
    <row r="5" spans="1:7" ht="14.25">
      <c r="A5" s="32" t="s">
        <v>12</v>
      </c>
      <c r="B5" s="32" t="s">
        <v>8</v>
      </c>
      <c r="F5" s="28" t="s">
        <v>3</v>
      </c>
      <c r="G5" s="27" t="s">
        <v>23</v>
      </c>
    </row>
    <row r="6" spans="1:7" ht="14.25">
      <c r="A6" s="32" t="s">
        <v>210</v>
      </c>
      <c r="B6" s="32" t="s">
        <v>211</v>
      </c>
      <c r="F6" s="28" t="s">
        <v>6</v>
      </c>
      <c r="G6" s="27" t="s">
        <v>26</v>
      </c>
    </row>
    <row r="7" spans="1:7" ht="14.25">
      <c r="A7" s="32" t="s">
        <v>56</v>
      </c>
      <c r="B7" s="32" t="s">
        <v>13</v>
      </c>
      <c r="F7" s="28" t="s">
        <v>9</v>
      </c>
      <c r="G7" s="27" t="s">
        <v>29</v>
      </c>
    </row>
    <row r="8" spans="1:7" ht="14.25">
      <c r="A8" s="32" t="s">
        <v>1</v>
      </c>
      <c r="B8" s="32" t="s">
        <v>16</v>
      </c>
      <c r="F8" s="28" t="s">
        <v>11</v>
      </c>
      <c r="G8" s="27" t="s">
        <v>32</v>
      </c>
    </row>
    <row r="9" spans="1:7" ht="14.25">
      <c r="A9" s="32" t="s">
        <v>19</v>
      </c>
      <c r="B9" s="32" t="s">
        <v>18</v>
      </c>
      <c r="F9" s="28" t="s">
        <v>14</v>
      </c>
      <c r="G9" s="27" t="s">
        <v>35</v>
      </c>
    </row>
    <row r="10" spans="1:2" ht="12">
      <c r="A10" s="32" t="s">
        <v>21</v>
      </c>
      <c r="B10" s="32" t="s">
        <v>20</v>
      </c>
    </row>
    <row r="11" spans="1:2" ht="12">
      <c r="A11" s="32" t="s">
        <v>131</v>
      </c>
      <c r="B11" s="32" t="s">
        <v>22</v>
      </c>
    </row>
    <row r="12" spans="1:2" ht="12">
      <c r="A12" s="32" t="s">
        <v>27</v>
      </c>
      <c r="B12" s="32" t="s">
        <v>25</v>
      </c>
    </row>
    <row r="13" spans="1:2" ht="12">
      <c r="A13" s="32" t="s">
        <v>30</v>
      </c>
      <c r="B13" s="32" t="s">
        <v>28</v>
      </c>
    </row>
    <row r="14" spans="1:2" ht="12">
      <c r="A14" s="32" t="s">
        <v>24</v>
      </c>
      <c r="B14" s="32" t="s">
        <v>31</v>
      </c>
    </row>
    <row r="15" spans="1:2" ht="12">
      <c r="A15" s="32" t="s">
        <v>33</v>
      </c>
      <c r="B15" s="32" t="s">
        <v>34</v>
      </c>
    </row>
    <row r="16" spans="1:2" ht="12">
      <c r="A16" s="32" t="s">
        <v>72</v>
      </c>
      <c r="B16" s="32" t="s">
        <v>37</v>
      </c>
    </row>
    <row r="17" spans="1:2" ht="12">
      <c r="A17" s="32" t="s">
        <v>212</v>
      </c>
      <c r="B17" s="32" t="s">
        <v>213</v>
      </c>
    </row>
    <row r="18" spans="1:2" ht="12">
      <c r="A18" s="32" t="s">
        <v>48</v>
      </c>
      <c r="B18" s="32" t="s">
        <v>39</v>
      </c>
    </row>
    <row r="19" spans="1:2" ht="12">
      <c r="A19" s="32" t="s">
        <v>148</v>
      </c>
      <c r="B19" s="32" t="s">
        <v>40</v>
      </c>
    </row>
    <row r="20" spans="1:2" ht="12">
      <c r="A20" s="32" t="s">
        <v>65</v>
      </c>
      <c r="B20" s="32" t="s">
        <v>42</v>
      </c>
    </row>
    <row r="21" spans="1:2" ht="12">
      <c r="A21" s="32" t="s">
        <v>67</v>
      </c>
      <c r="B21" s="32" t="s">
        <v>43</v>
      </c>
    </row>
    <row r="22" spans="1:2" ht="12">
      <c r="A22" s="32" t="s">
        <v>184</v>
      </c>
      <c r="B22" s="32" t="s">
        <v>45</v>
      </c>
    </row>
    <row r="23" spans="1:2" ht="12">
      <c r="A23" s="32" t="s">
        <v>68</v>
      </c>
      <c r="B23" s="32" t="s">
        <v>47</v>
      </c>
    </row>
    <row r="24" spans="1:2" ht="12">
      <c r="A24" s="32" t="s">
        <v>70</v>
      </c>
      <c r="B24" s="32" t="s">
        <v>49</v>
      </c>
    </row>
    <row r="25" spans="1:2" ht="12">
      <c r="A25" s="32" t="s">
        <v>63</v>
      </c>
      <c r="B25" s="32" t="s">
        <v>51</v>
      </c>
    </row>
    <row r="26" spans="1:2" ht="12">
      <c r="A26" s="32" t="s">
        <v>214</v>
      </c>
      <c r="B26" s="32" t="s">
        <v>215</v>
      </c>
    </row>
    <row r="27" spans="1:2" ht="12">
      <c r="A27" s="32" t="s">
        <v>216</v>
      </c>
      <c r="B27" s="32" t="s">
        <v>217</v>
      </c>
    </row>
    <row r="28" spans="1:2" ht="12">
      <c r="A28" s="32" t="s">
        <v>218</v>
      </c>
      <c r="B28" s="32" t="s">
        <v>54</v>
      </c>
    </row>
    <row r="29" spans="1:2" ht="12">
      <c r="A29" s="32" t="s">
        <v>219</v>
      </c>
      <c r="B29" s="32" t="s">
        <v>220</v>
      </c>
    </row>
    <row r="30" spans="1:2" ht="12">
      <c r="A30" s="32" t="s">
        <v>180</v>
      </c>
      <c r="B30" s="32" t="s">
        <v>57</v>
      </c>
    </row>
    <row r="31" spans="1:2" ht="12">
      <c r="A31" s="32" t="s">
        <v>112</v>
      </c>
      <c r="B31" s="32" t="s">
        <v>59</v>
      </c>
    </row>
    <row r="32" spans="1:2" ht="12">
      <c r="A32" s="32" t="s">
        <v>122</v>
      </c>
      <c r="B32" s="32" t="s">
        <v>61</v>
      </c>
    </row>
    <row r="33" spans="1:2" ht="12">
      <c r="A33" s="32" t="s">
        <v>196</v>
      </c>
      <c r="B33" s="32" t="s">
        <v>62</v>
      </c>
    </row>
    <row r="34" spans="1:2" ht="12">
      <c r="A34" s="32" t="s">
        <v>46</v>
      </c>
      <c r="B34" s="32" t="s">
        <v>64</v>
      </c>
    </row>
    <row r="35" spans="1:2" ht="12">
      <c r="A35" s="32" t="s">
        <v>221</v>
      </c>
      <c r="B35" s="32" t="s">
        <v>66</v>
      </c>
    </row>
    <row r="36" spans="1:2" ht="12">
      <c r="A36" s="32" t="s">
        <v>50</v>
      </c>
      <c r="B36" s="32" t="s">
        <v>50</v>
      </c>
    </row>
    <row r="37" spans="1:2" ht="12">
      <c r="A37" s="32" t="s">
        <v>52</v>
      </c>
      <c r="B37" s="32" t="s">
        <v>69</v>
      </c>
    </row>
    <row r="38" spans="1:2" ht="12">
      <c r="A38" s="32" t="s">
        <v>53</v>
      </c>
      <c r="B38" s="32" t="s">
        <v>71</v>
      </c>
    </row>
    <row r="39" spans="1:2" ht="12">
      <c r="A39" s="32" t="s">
        <v>206</v>
      </c>
      <c r="B39" s="32" t="s">
        <v>73</v>
      </c>
    </row>
    <row r="40" spans="1:2" ht="12">
      <c r="A40" s="32" t="s">
        <v>81</v>
      </c>
      <c r="B40" s="32" t="s">
        <v>74</v>
      </c>
    </row>
    <row r="41" spans="1:2" ht="12">
      <c r="A41" s="32" t="s">
        <v>10</v>
      </c>
      <c r="B41" s="32" t="s">
        <v>75</v>
      </c>
    </row>
    <row r="42" spans="1:2" ht="12">
      <c r="A42" s="32" t="s">
        <v>78</v>
      </c>
      <c r="B42" s="32" t="s">
        <v>77</v>
      </c>
    </row>
    <row r="43" spans="1:2" ht="12">
      <c r="A43" s="32" t="s">
        <v>85</v>
      </c>
      <c r="B43" s="32" t="s">
        <v>79</v>
      </c>
    </row>
    <row r="44" spans="1:2" ht="12">
      <c r="A44" s="32" t="s">
        <v>80</v>
      </c>
      <c r="B44" s="32" t="s">
        <v>80</v>
      </c>
    </row>
    <row r="45" spans="1:2" ht="12">
      <c r="A45" s="32" t="s">
        <v>76</v>
      </c>
      <c r="B45" s="32" t="s">
        <v>82</v>
      </c>
    </row>
    <row r="46" spans="1:2" ht="12">
      <c r="A46" s="32" t="s">
        <v>83</v>
      </c>
      <c r="B46" s="32" t="s">
        <v>84</v>
      </c>
    </row>
    <row r="47" spans="1:2" ht="12">
      <c r="A47" s="32" t="s">
        <v>87</v>
      </c>
      <c r="B47" s="32" t="s">
        <v>86</v>
      </c>
    </row>
    <row r="48" spans="1:2" ht="12">
      <c r="A48" s="32" t="s">
        <v>222</v>
      </c>
      <c r="B48" s="32" t="s">
        <v>223</v>
      </c>
    </row>
    <row r="49" spans="1:2" ht="12">
      <c r="A49" s="32" t="s">
        <v>224</v>
      </c>
      <c r="B49" s="32" t="s">
        <v>88</v>
      </c>
    </row>
    <row r="50" spans="1:2" ht="12">
      <c r="A50" s="32" t="s">
        <v>41</v>
      </c>
      <c r="B50" s="32" t="s">
        <v>89</v>
      </c>
    </row>
    <row r="51" spans="1:2" ht="12">
      <c r="A51" s="32" t="s">
        <v>90</v>
      </c>
      <c r="B51" s="32" t="s">
        <v>91</v>
      </c>
    </row>
    <row r="52" spans="1:2" ht="12">
      <c r="A52" s="32" t="s">
        <v>92</v>
      </c>
      <c r="B52" s="32" t="s">
        <v>93</v>
      </c>
    </row>
    <row r="53" spans="1:2" ht="12">
      <c r="A53" s="32" t="s">
        <v>96</v>
      </c>
      <c r="B53" s="32" t="s">
        <v>95</v>
      </c>
    </row>
    <row r="54" spans="1:2" ht="12">
      <c r="A54" s="32" t="s">
        <v>94</v>
      </c>
      <c r="B54" s="32" t="s">
        <v>97</v>
      </c>
    </row>
    <row r="55" spans="1:2" ht="12">
      <c r="A55" s="32" t="s">
        <v>202</v>
      </c>
      <c r="B55" s="32" t="s">
        <v>99</v>
      </c>
    </row>
    <row r="56" spans="1:2" ht="12">
      <c r="A56" s="32" t="s">
        <v>98</v>
      </c>
      <c r="B56" s="32" t="s">
        <v>101</v>
      </c>
    </row>
    <row r="57" spans="1:2" ht="12">
      <c r="A57" s="32" t="s">
        <v>100</v>
      </c>
      <c r="B57" s="32" t="s">
        <v>103</v>
      </c>
    </row>
    <row r="58" spans="1:2" ht="12">
      <c r="A58" s="32" t="s">
        <v>106</v>
      </c>
      <c r="B58" s="32" t="s">
        <v>105</v>
      </c>
    </row>
    <row r="59" spans="1:2" ht="12">
      <c r="A59" s="32" t="s">
        <v>108</v>
      </c>
      <c r="B59" s="32" t="s">
        <v>107</v>
      </c>
    </row>
    <row r="60" spans="1:2" ht="12">
      <c r="A60" s="32" t="s">
        <v>110</v>
      </c>
      <c r="B60" s="32" t="s">
        <v>109</v>
      </c>
    </row>
    <row r="61" spans="1:2" ht="12">
      <c r="A61" s="32" t="s">
        <v>204</v>
      </c>
      <c r="B61" s="32" t="s">
        <v>111</v>
      </c>
    </row>
    <row r="62" spans="1:2" ht="12">
      <c r="A62" s="32" t="s">
        <v>38</v>
      </c>
      <c r="B62" s="32" t="s">
        <v>113</v>
      </c>
    </row>
    <row r="63" spans="1:2" ht="12">
      <c r="A63" s="32" t="s">
        <v>17</v>
      </c>
      <c r="B63" s="32" t="s">
        <v>115</v>
      </c>
    </row>
    <row r="64" spans="1:2" ht="12">
      <c r="A64" s="32" t="s">
        <v>165</v>
      </c>
      <c r="B64" s="32" t="s">
        <v>117</v>
      </c>
    </row>
    <row r="65" spans="1:2" ht="12">
      <c r="A65" s="32" t="s">
        <v>118</v>
      </c>
      <c r="B65" s="32" t="s">
        <v>119</v>
      </c>
    </row>
    <row r="66" spans="1:2" ht="12">
      <c r="A66" s="32" t="s">
        <v>120</v>
      </c>
      <c r="B66" s="32" t="s">
        <v>121</v>
      </c>
    </row>
    <row r="67" spans="1:2" ht="12">
      <c r="A67" s="32" t="s">
        <v>123</v>
      </c>
      <c r="B67" s="32" t="s">
        <v>123</v>
      </c>
    </row>
    <row r="68" spans="1:2" ht="12">
      <c r="A68" s="32" t="s">
        <v>200</v>
      </c>
      <c r="B68" s="32" t="s">
        <v>125</v>
      </c>
    </row>
    <row r="69" spans="1:2" ht="12">
      <c r="A69" s="32" t="s">
        <v>36</v>
      </c>
      <c r="B69" s="32" t="s">
        <v>127</v>
      </c>
    </row>
    <row r="70" spans="1:2" ht="12">
      <c r="A70" s="32" t="s">
        <v>129</v>
      </c>
      <c r="B70" s="32" t="s">
        <v>128</v>
      </c>
    </row>
    <row r="71" spans="1:2" ht="12">
      <c r="A71" s="32" t="s">
        <v>133</v>
      </c>
      <c r="B71" s="32" t="s">
        <v>130</v>
      </c>
    </row>
    <row r="72" spans="1:2" ht="12">
      <c r="A72" s="32" t="s">
        <v>135</v>
      </c>
      <c r="B72" s="32" t="s">
        <v>132</v>
      </c>
    </row>
    <row r="73" spans="1:2" ht="12">
      <c r="A73" s="32" t="s">
        <v>138</v>
      </c>
      <c r="B73" s="32" t="s">
        <v>134</v>
      </c>
    </row>
    <row r="74" spans="1:2" ht="12">
      <c r="A74" s="32" t="s">
        <v>136</v>
      </c>
      <c r="B74" s="32" t="s">
        <v>225</v>
      </c>
    </row>
    <row r="75" spans="1:2" ht="12">
      <c r="A75" s="32" t="s">
        <v>142</v>
      </c>
      <c r="B75" s="32" t="s">
        <v>137</v>
      </c>
    </row>
    <row r="76" spans="1:2" ht="12">
      <c r="A76" s="32" t="s">
        <v>140</v>
      </c>
      <c r="B76" s="32" t="s">
        <v>139</v>
      </c>
    </row>
    <row r="77" spans="1:2" ht="12">
      <c r="A77" s="32" t="s">
        <v>102</v>
      </c>
      <c r="B77" s="32" t="s">
        <v>141</v>
      </c>
    </row>
    <row r="78" spans="1:2" ht="12">
      <c r="A78" s="32" t="s">
        <v>144</v>
      </c>
      <c r="B78" s="32" t="s">
        <v>143</v>
      </c>
    </row>
    <row r="79" spans="1:2" ht="12">
      <c r="A79" s="32" t="s">
        <v>155</v>
      </c>
      <c r="B79" s="32" t="s">
        <v>226</v>
      </c>
    </row>
    <row r="80" spans="1:2" ht="12">
      <c r="A80" s="32" t="s">
        <v>157</v>
      </c>
      <c r="B80" s="32" t="s">
        <v>227</v>
      </c>
    </row>
    <row r="81" spans="1:2" ht="12">
      <c r="A81" s="32" t="s">
        <v>159</v>
      </c>
      <c r="B81" s="32" t="s">
        <v>228</v>
      </c>
    </row>
    <row r="82" spans="1:2" ht="12">
      <c r="A82" s="32" t="s">
        <v>162</v>
      </c>
      <c r="B82" s="32" t="s">
        <v>229</v>
      </c>
    </row>
    <row r="83" spans="1:2" ht="12">
      <c r="A83" s="32" t="s">
        <v>161</v>
      </c>
      <c r="B83" s="32" t="s">
        <v>230</v>
      </c>
    </row>
    <row r="84" spans="1:2" ht="12">
      <c r="A84" s="32" t="s">
        <v>164</v>
      </c>
      <c r="B84" s="32" t="s">
        <v>231</v>
      </c>
    </row>
    <row r="85" spans="1:2" ht="12">
      <c r="A85" s="32" t="s">
        <v>146</v>
      </c>
      <c r="B85" s="32" t="s">
        <v>145</v>
      </c>
    </row>
    <row r="86" spans="1:2" ht="12">
      <c r="A86" s="32" t="s">
        <v>58</v>
      </c>
      <c r="B86" s="32" t="s">
        <v>147</v>
      </c>
    </row>
    <row r="87" spans="1:2" ht="12">
      <c r="A87" s="32" t="s">
        <v>60</v>
      </c>
      <c r="B87" s="32" t="s">
        <v>232</v>
      </c>
    </row>
    <row r="88" spans="1:2" ht="12">
      <c r="A88" s="32" t="s">
        <v>149</v>
      </c>
      <c r="B88" s="32" t="s">
        <v>156</v>
      </c>
    </row>
    <row r="89" spans="1:2" ht="12">
      <c r="A89" s="32" t="s">
        <v>150</v>
      </c>
      <c r="B89" s="32" t="s">
        <v>158</v>
      </c>
    </row>
    <row r="90" spans="1:2" ht="12">
      <c r="A90" s="32" t="s">
        <v>104</v>
      </c>
      <c r="B90" s="32" t="s">
        <v>160</v>
      </c>
    </row>
    <row r="91" spans="1:2" ht="12">
      <c r="A91" s="32" t="s">
        <v>233</v>
      </c>
      <c r="B91" s="32" t="s">
        <v>234</v>
      </c>
    </row>
    <row r="92" spans="1:2" ht="12">
      <c r="A92" s="32" t="s">
        <v>235</v>
      </c>
      <c r="B92" s="32" t="s">
        <v>236</v>
      </c>
    </row>
    <row r="93" spans="1:2" ht="12">
      <c r="A93" s="32" t="s">
        <v>153</v>
      </c>
      <c r="B93" s="32" t="s">
        <v>163</v>
      </c>
    </row>
    <row r="94" spans="1:2" ht="12">
      <c r="A94" s="32" t="s">
        <v>154</v>
      </c>
      <c r="B94" s="32" t="s">
        <v>166</v>
      </c>
    </row>
    <row r="95" spans="1:2" ht="12">
      <c r="A95" s="32" t="s">
        <v>151</v>
      </c>
      <c r="B95" s="32" t="s">
        <v>168</v>
      </c>
    </row>
    <row r="96" spans="1:2" ht="12">
      <c r="A96" s="32" t="s">
        <v>152</v>
      </c>
      <c r="B96" s="32" t="s">
        <v>170</v>
      </c>
    </row>
    <row r="97" spans="1:2" ht="12">
      <c r="A97" s="32" t="s">
        <v>169</v>
      </c>
      <c r="B97" s="32" t="s">
        <v>172</v>
      </c>
    </row>
    <row r="98" spans="1:2" ht="12">
      <c r="A98" s="32" t="s">
        <v>173</v>
      </c>
      <c r="B98" s="32" t="s">
        <v>174</v>
      </c>
    </row>
    <row r="99" spans="1:2" ht="12">
      <c r="A99" s="32" t="s">
        <v>175</v>
      </c>
      <c r="B99" s="32" t="s">
        <v>176</v>
      </c>
    </row>
    <row r="100" spans="1:2" ht="12">
      <c r="A100" s="32" t="s">
        <v>237</v>
      </c>
      <c r="B100" s="32" t="s">
        <v>238</v>
      </c>
    </row>
    <row r="101" spans="1:2" ht="12">
      <c r="A101" s="32" t="s">
        <v>178</v>
      </c>
      <c r="B101" s="32" t="s">
        <v>179</v>
      </c>
    </row>
    <row r="102" spans="1:2" ht="12">
      <c r="A102" s="32" t="s">
        <v>177</v>
      </c>
      <c r="B102" s="32" t="s">
        <v>181</v>
      </c>
    </row>
    <row r="103" spans="1:2" ht="12">
      <c r="A103" s="32" t="s">
        <v>239</v>
      </c>
      <c r="B103" s="32" t="s">
        <v>182</v>
      </c>
    </row>
    <row r="104" spans="1:2" ht="12">
      <c r="A104" s="32" t="s">
        <v>183</v>
      </c>
      <c r="B104" s="32" t="s">
        <v>240</v>
      </c>
    </row>
    <row r="105" spans="1:2" ht="12">
      <c r="A105" s="32" t="s">
        <v>171</v>
      </c>
      <c r="B105" s="32" t="s">
        <v>185</v>
      </c>
    </row>
    <row r="106" spans="1:2" ht="12">
      <c r="A106" s="32" t="s">
        <v>186</v>
      </c>
      <c r="B106" s="32" t="s">
        <v>187</v>
      </c>
    </row>
    <row r="107" spans="1:2" ht="12">
      <c r="A107" s="32" t="s">
        <v>124</v>
      </c>
      <c r="B107" s="32" t="s">
        <v>188</v>
      </c>
    </row>
    <row r="108" spans="1:2" ht="12">
      <c r="A108" s="32" t="s">
        <v>126</v>
      </c>
      <c r="B108" s="32" t="s">
        <v>190</v>
      </c>
    </row>
    <row r="109" spans="1:2" ht="12">
      <c r="A109" s="32" t="s">
        <v>116</v>
      </c>
      <c r="B109" s="32" t="s">
        <v>192</v>
      </c>
    </row>
    <row r="110" spans="1:2" ht="12">
      <c r="A110" s="32" t="s">
        <v>4</v>
      </c>
      <c r="B110" s="32" t="s">
        <v>193</v>
      </c>
    </row>
    <row r="111" spans="1:2" ht="12">
      <c r="A111" s="32" t="s">
        <v>55</v>
      </c>
      <c r="B111" s="32" t="s">
        <v>195</v>
      </c>
    </row>
    <row r="112" spans="1:2" ht="12">
      <c r="A112" s="32" t="s">
        <v>194</v>
      </c>
      <c r="B112" s="32" t="s">
        <v>197</v>
      </c>
    </row>
    <row r="113" spans="1:2" ht="12">
      <c r="A113" s="32" t="s">
        <v>189</v>
      </c>
      <c r="B113" s="32" t="s">
        <v>199</v>
      </c>
    </row>
    <row r="114" spans="1:2" ht="12">
      <c r="A114" s="32" t="s">
        <v>44</v>
      </c>
      <c r="B114" s="32" t="s">
        <v>201</v>
      </c>
    </row>
    <row r="115" spans="1:2" ht="12">
      <c r="A115" s="32" t="s">
        <v>198</v>
      </c>
      <c r="B115" s="32" t="s">
        <v>203</v>
      </c>
    </row>
    <row r="116" spans="1:2" ht="12">
      <c r="A116" s="32" t="s">
        <v>114</v>
      </c>
      <c r="B116" s="32" t="s">
        <v>205</v>
      </c>
    </row>
    <row r="117" spans="1:2" ht="12">
      <c r="A117" s="32" t="s">
        <v>191</v>
      </c>
      <c r="B117" s="32" t="s">
        <v>207</v>
      </c>
    </row>
    <row r="118" spans="1:2" ht="12">
      <c r="A118" s="32" t="s">
        <v>167</v>
      </c>
      <c r="B118" s="32" t="s">
        <v>208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Alexander Alber (NOI Südtirol/Alto Adige)</cp:lastModifiedBy>
  <cp:lastPrinted>2015-08-31T13:04:42Z</cp:lastPrinted>
  <dcterms:created xsi:type="dcterms:W3CDTF">2015-08-21T12:23:01Z</dcterms:created>
  <dcterms:modified xsi:type="dcterms:W3CDTF">2020-07-13T15:42:03Z</dcterms:modified>
  <cp:category/>
  <cp:version/>
  <cp:contentType/>
  <cp:contentStatus/>
</cp:coreProperties>
</file>