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udioingegneriabenussi-my.sharepoint.com/personal/giovanni_studioingegneriabenussi_onmicrosoft_com/Documents/LAVORI/COSTRUZIONI STRADE/SS49 della Pusteria/KM 59+200 INCROCIO DOBBIACO/PROGETTO/PROGETTO ESECUTIVO/COMPUTO MAGGIO 2021/"/>
    </mc:Choice>
  </mc:AlternateContent>
  <xr:revisionPtr revIDLastSave="30" documentId="8_{6CC13AFE-3773-46B5-A5D1-A08F4B9A803E}" xr6:coauthVersionLast="46" xr6:coauthVersionMax="46" xr10:uidLastSave="{2C23D011-058F-4CC1-B77C-AA31795B0568}"/>
  <bookViews>
    <workbookView xWindow="-120" yWindow="-120" windowWidth="19440" windowHeight="15150" activeTab="1" xr2:uid="{00000000-000D-0000-FFFF-FFFF00000000}"/>
  </bookViews>
  <sheets>
    <sheet name="OFFERTA" sheetId="6" r:id="rId1"/>
    <sheet name="A Misura" sheetId="1" r:id="rId2"/>
    <sheet name="A Corpo" sheetId="3" r:id="rId3"/>
    <sheet name="Oneri sicurezza" sheetId="8" r:id="rId4"/>
    <sheet name="Comuni" sheetId="4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43" i="1"/>
  <c r="I237" i="1"/>
  <c r="H237" i="1"/>
  <c r="I235" i="1"/>
  <c r="H235" i="1"/>
  <c r="I232" i="1"/>
  <c r="H232" i="1"/>
  <c r="I229" i="1"/>
  <c r="H229" i="1"/>
  <c r="I226" i="1"/>
  <c r="H226" i="1"/>
  <c r="I223" i="1"/>
  <c r="H223" i="1"/>
  <c r="I221" i="1"/>
  <c r="H221" i="1"/>
  <c r="I219" i="1"/>
  <c r="H219" i="1"/>
  <c r="I217" i="1"/>
  <c r="H217" i="1"/>
  <c r="I215" i="1"/>
  <c r="H215" i="1"/>
  <c r="I212" i="1"/>
  <c r="H212" i="1"/>
  <c r="I210" i="1"/>
  <c r="H210" i="1"/>
  <c r="I208" i="1"/>
  <c r="H208" i="1"/>
  <c r="I205" i="1"/>
  <c r="H205" i="1"/>
  <c r="I202" i="1"/>
  <c r="H202" i="1"/>
  <c r="I199" i="1"/>
  <c r="H199" i="1"/>
  <c r="I197" i="1"/>
  <c r="H197" i="1"/>
  <c r="I194" i="1"/>
  <c r="H194" i="1"/>
  <c r="I191" i="1"/>
  <c r="H191" i="1"/>
  <c r="I188" i="1"/>
  <c r="H188" i="1"/>
  <c r="I185" i="1"/>
  <c r="H185" i="1"/>
  <c r="I183" i="1"/>
  <c r="H183" i="1"/>
  <c r="I180" i="1"/>
  <c r="H180" i="1"/>
  <c r="I178" i="1"/>
  <c r="H178" i="1"/>
  <c r="I175" i="1"/>
  <c r="H175" i="1"/>
  <c r="I173" i="1"/>
  <c r="H173" i="1"/>
  <c r="I170" i="1"/>
  <c r="H170" i="1"/>
  <c r="I168" i="1"/>
  <c r="H168" i="1"/>
  <c r="I165" i="1"/>
  <c r="H165" i="1"/>
  <c r="I163" i="1"/>
  <c r="H163" i="1"/>
  <c r="I161" i="1"/>
  <c r="H161" i="1"/>
  <c r="I159" i="1"/>
  <c r="H159" i="1"/>
  <c r="I157" i="1"/>
  <c r="H157" i="1"/>
  <c r="I154" i="1"/>
  <c r="H154" i="1"/>
  <c r="I152" i="1"/>
  <c r="H152" i="1"/>
  <c r="I150" i="1"/>
  <c r="H150" i="1"/>
  <c r="I147" i="1"/>
  <c r="H147" i="1"/>
  <c r="I144" i="1"/>
  <c r="H144" i="1"/>
  <c r="I141" i="1"/>
  <c r="H141" i="1"/>
  <c r="I138" i="1"/>
  <c r="H138" i="1"/>
  <c r="I136" i="1"/>
  <c r="H136" i="1"/>
  <c r="I134" i="1"/>
  <c r="H134" i="1"/>
  <c r="I131" i="1"/>
  <c r="H131" i="1"/>
  <c r="I128" i="1"/>
  <c r="H128" i="1"/>
  <c r="I126" i="1"/>
  <c r="H126" i="1"/>
  <c r="I123" i="1"/>
  <c r="H123" i="1"/>
  <c r="I121" i="1"/>
  <c r="H121" i="1"/>
  <c r="I118" i="1"/>
  <c r="H118" i="1"/>
  <c r="I115" i="1"/>
  <c r="H115" i="1"/>
  <c r="I112" i="1"/>
  <c r="H112" i="1"/>
  <c r="I109" i="1"/>
  <c r="H109" i="1"/>
  <c r="I106" i="1"/>
  <c r="H106" i="1"/>
  <c r="I103" i="1"/>
  <c r="H103" i="1"/>
  <c r="I101" i="1"/>
  <c r="H101" i="1"/>
  <c r="I99" i="1"/>
  <c r="H99" i="1"/>
  <c r="I96" i="1"/>
  <c r="H96" i="1"/>
  <c r="I93" i="1"/>
  <c r="H93" i="1"/>
  <c r="I91" i="1"/>
  <c r="H91" i="1"/>
  <c r="I88" i="1"/>
  <c r="H88" i="1"/>
  <c r="I85" i="1"/>
  <c r="H85" i="1"/>
  <c r="I82" i="1"/>
  <c r="H82" i="1"/>
  <c r="I79" i="1"/>
  <c r="H79" i="1"/>
  <c r="I76" i="1"/>
  <c r="H76" i="1"/>
  <c r="I74" i="1"/>
  <c r="H74" i="1"/>
  <c r="I71" i="1"/>
  <c r="H71" i="1"/>
  <c r="I68" i="1"/>
  <c r="H68" i="1"/>
  <c r="I66" i="1"/>
  <c r="H66" i="1"/>
  <c r="I63" i="1"/>
  <c r="H63" i="1"/>
  <c r="I60" i="1"/>
  <c r="H60" i="1"/>
  <c r="I57" i="1"/>
  <c r="H57" i="1"/>
  <c r="I55" i="1"/>
  <c r="H55" i="1"/>
  <c r="I52" i="1"/>
  <c r="H52" i="1"/>
  <c r="I50" i="1"/>
  <c r="H50" i="1"/>
  <c r="I48" i="1"/>
  <c r="H48" i="1"/>
  <c r="I46" i="1"/>
  <c r="H46" i="1"/>
  <c r="I43" i="1"/>
  <c r="H43" i="1"/>
  <c r="I40" i="1"/>
  <c r="H40" i="1"/>
  <c r="I38" i="1"/>
  <c r="H38" i="1"/>
  <c r="I36" i="1"/>
  <c r="H36" i="1"/>
  <c r="H35" i="1"/>
  <c r="I35" i="1"/>
  <c r="I33" i="1"/>
  <c r="H33" i="1"/>
  <c r="I31" i="1"/>
  <c r="H31" i="1"/>
  <c r="I28" i="1"/>
  <c r="H28" i="1"/>
  <c r="I25" i="1"/>
  <c r="H25" i="1"/>
  <c r="I23" i="1"/>
  <c r="H23" i="1"/>
  <c r="I21" i="1"/>
  <c r="H21" i="1"/>
  <c r="I19" i="1"/>
  <c r="H19" i="1"/>
  <c r="I238" i="1"/>
  <c r="H238" i="1"/>
  <c r="I236" i="1"/>
  <c r="H236" i="1"/>
  <c r="I234" i="1"/>
  <c r="H234" i="1"/>
  <c r="I233" i="1"/>
  <c r="H233" i="1"/>
  <c r="I231" i="1"/>
  <c r="H231" i="1"/>
  <c r="I230" i="1"/>
  <c r="H230" i="1"/>
  <c r="I228" i="1"/>
  <c r="H228" i="1"/>
  <c r="I227" i="1"/>
  <c r="H227" i="1"/>
  <c r="I225" i="1"/>
  <c r="H225" i="1"/>
  <c r="I224" i="1"/>
  <c r="H224" i="1"/>
  <c r="I222" i="1"/>
  <c r="H222" i="1"/>
  <c r="I220" i="1"/>
  <c r="H220" i="1"/>
  <c r="I218" i="1"/>
  <c r="H218" i="1"/>
  <c r="I216" i="1"/>
  <c r="H216" i="1"/>
  <c r="I214" i="1"/>
  <c r="H214" i="1"/>
  <c r="I213" i="1"/>
  <c r="H213" i="1"/>
  <c r="I211" i="1"/>
  <c r="H211" i="1"/>
  <c r="I209" i="1"/>
  <c r="H209" i="1"/>
  <c r="I207" i="1"/>
  <c r="H207" i="1"/>
  <c r="I206" i="1"/>
  <c r="H206" i="1"/>
  <c r="I204" i="1"/>
  <c r="H204" i="1"/>
  <c r="I203" i="1"/>
  <c r="H203" i="1"/>
  <c r="I201" i="1"/>
  <c r="H201" i="1"/>
  <c r="I200" i="1"/>
  <c r="H200" i="1"/>
  <c r="I198" i="1"/>
  <c r="H198" i="1"/>
  <c r="I196" i="1"/>
  <c r="H196" i="1"/>
  <c r="I195" i="1"/>
  <c r="H195" i="1"/>
  <c r="I193" i="1"/>
  <c r="H193" i="1"/>
  <c r="I192" i="1"/>
  <c r="H192" i="1"/>
  <c r="I190" i="1"/>
  <c r="H190" i="1"/>
  <c r="I189" i="1"/>
  <c r="H189" i="1"/>
  <c r="I187" i="1"/>
  <c r="H187" i="1"/>
  <c r="I186" i="1"/>
  <c r="H186" i="1"/>
  <c r="I184" i="1"/>
  <c r="H184" i="1"/>
  <c r="I182" i="1"/>
  <c r="H182" i="1"/>
  <c r="I181" i="1"/>
  <c r="H181" i="1"/>
  <c r="I179" i="1"/>
  <c r="H179" i="1"/>
  <c r="I177" i="1"/>
  <c r="H177" i="1"/>
  <c r="I176" i="1"/>
  <c r="H176" i="1"/>
  <c r="I174" i="1"/>
  <c r="H174" i="1"/>
  <c r="I172" i="1"/>
  <c r="H172" i="1"/>
  <c r="I171" i="1"/>
  <c r="H171" i="1"/>
  <c r="I169" i="1"/>
  <c r="H169" i="1"/>
  <c r="I167" i="1"/>
  <c r="H167" i="1"/>
  <c r="I166" i="1"/>
  <c r="H166" i="1"/>
  <c r="I164" i="1"/>
  <c r="H164" i="1"/>
  <c r="I162" i="1"/>
  <c r="H162" i="1"/>
  <c r="I160" i="1"/>
  <c r="H160" i="1"/>
  <c r="I158" i="1"/>
  <c r="H158" i="1"/>
  <c r="I156" i="1"/>
  <c r="H156" i="1"/>
  <c r="I155" i="1"/>
  <c r="H155" i="1"/>
  <c r="I153" i="1"/>
  <c r="H153" i="1"/>
  <c r="I151" i="1"/>
  <c r="H151" i="1"/>
  <c r="I149" i="1"/>
  <c r="H149" i="1"/>
  <c r="I148" i="1"/>
  <c r="H148" i="1"/>
  <c r="I146" i="1"/>
  <c r="H146" i="1"/>
  <c r="I145" i="1"/>
  <c r="H145" i="1"/>
  <c r="I143" i="1"/>
  <c r="I142" i="1"/>
  <c r="H142" i="1"/>
  <c r="I140" i="1"/>
  <c r="H140" i="1"/>
  <c r="I139" i="1"/>
  <c r="H139" i="1"/>
  <c r="I137" i="1"/>
  <c r="H137" i="1"/>
  <c r="I135" i="1"/>
  <c r="H135" i="1"/>
  <c r="I133" i="1"/>
  <c r="H133" i="1"/>
  <c r="I132" i="1"/>
  <c r="H132" i="1"/>
  <c r="I130" i="1"/>
  <c r="H130" i="1"/>
  <c r="I129" i="1"/>
  <c r="H129" i="1"/>
  <c r="I127" i="1"/>
  <c r="H127" i="1"/>
  <c r="I125" i="1"/>
  <c r="H125" i="1"/>
  <c r="I124" i="1"/>
  <c r="H124" i="1"/>
  <c r="I122" i="1"/>
  <c r="H122" i="1"/>
  <c r="I120" i="1"/>
  <c r="H120" i="1"/>
  <c r="I119" i="1"/>
  <c r="H119" i="1"/>
  <c r="I117" i="1"/>
  <c r="H117" i="1"/>
  <c r="I116" i="1"/>
  <c r="H116" i="1"/>
  <c r="I114" i="1"/>
  <c r="H114" i="1"/>
  <c r="I113" i="1"/>
  <c r="H113" i="1"/>
  <c r="I111" i="1"/>
  <c r="H111" i="1"/>
  <c r="I110" i="1"/>
  <c r="H110" i="1"/>
  <c r="I108" i="1"/>
  <c r="H108" i="1"/>
  <c r="I107" i="1"/>
  <c r="H107" i="1"/>
  <c r="I105" i="1"/>
  <c r="H105" i="1"/>
  <c r="I104" i="1"/>
  <c r="H104" i="1"/>
  <c r="I102" i="1"/>
  <c r="H102" i="1"/>
  <c r="I100" i="1"/>
  <c r="H100" i="1"/>
  <c r="I98" i="1"/>
  <c r="H98" i="1"/>
  <c r="I97" i="1"/>
  <c r="H97" i="1"/>
  <c r="I95" i="1"/>
  <c r="H95" i="1"/>
  <c r="I94" i="1"/>
  <c r="H94" i="1"/>
  <c r="I92" i="1"/>
  <c r="H92" i="1"/>
  <c r="I90" i="1"/>
  <c r="H90" i="1"/>
  <c r="I89" i="1"/>
  <c r="H89" i="1"/>
  <c r="I87" i="1"/>
  <c r="H87" i="1"/>
  <c r="I86" i="1"/>
  <c r="H86" i="1"/>
  <c r="I84" i="1"/>
  <c r="H84" i="1"/>
  <c r="I83" i="1"/>
  <c r="H83" i="1"/>
  <c r="I81" i="1"/>
  <c r="H81" i="1"/>
  <c r="I80" i="1"/>
  <c r="H80" i="1"/>
  <c r="I78" i="1"/>
  <c r="H78" i="1"/>
  <c r="I77" i="1"/>
  <c r="H77" i="1"/>
  <c r="I75" i="1"/>
  <c r="H75" i="1"/>
  <c r="I73" i="1"/>
  <c r="H73" i="1"/>
  <c r="I72" i="1"/>
  <c r="H72" i="1"/>
  <c r="I70" i="1"/>
  <c r="H70" i="1"/>
  <c r="I69" i="1"/>
  <c r="H69" i="1"/>
  <c r="I67" i="1"/>
  <c r="H67" i="1"/>
  <c r="I65" i="1"/>
  <c r="H65" i="1"/>
  <c r="I64" i="1"/>
  <c r="H64" i="1"/>
  <c r="I62" i="1"/>
  <c r="H62" i="1"/>
  <c r="I61" i="1"/>
  <c r="H61" i="1"/>
  <c r="I59" i="1"/>
  <c r="H59" i="1"/>
  <c r="I58" i="1"/>
  <c r="H58" i="1"/>
  <c r="I56" i="1"/>
  <c r="H56" i="1"/>
  <c r="I54" i="1"/>
  <c r="H54" i="1"/>
  <c r="I53" i="1"/>
  <c r="H53" i="1"/>
  <c r="I51" i="1"/>
  <c r="H51" i="1"/>
  <c r="I49" i="1"/>
  <c r="H49" i="1"/>
  <c r="I47" i="1"/>
  <c r="H47" i="1"/>
  <c r="I45" i="1"/>
  <c r="H45" i="1"/>
  <c r="I44" i="1"/>
  <c r="H44" i="1"/>
  <c r="I42" i="1"/>
  <c r="H42" i="1"/>
  <c r="I41" i="1"/>
  <c r="H41" i="1"/>
  <c r="I39" i="1"/>
  <c r="H39" i="1"/>
  <c r="I37" i="1"/>
  <c r="H37" i="1"/>
  <c r="I34" i="1"/>
  <c r="H34" i="1"/>
  <c r="I32" i="1"/>
  <c r="H32" i="1"/>
  <c r="I30" i="1"/>
  <c r="H30" i="1"/>
  <c r="I29" i="1"/>
  <c r="H29" i="1"/>
  <c r="I27" i="1"/>
  <c r="H27" i="1"/>
  <c r="I26" i="1"/>
  <c r="H26" i="1"/>
  <c r="I24" i="1"/>
  <c r="H24" i="1"/>
  <c r="I22" i="1"/>
  <c r="H22" i="1"/>
  <c r="I20" i="1"/>
  <c r="I18" i="1"/>
  <c r="H18" i="1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41" i="8"/>
  <c r="H17" i="1"/>
  <c r="H18" i="3"/>
  <c r="H19" i="3"/>
  <c r="H20" i="3"/>
  <c r="H17" i="3"/>
  <c r="H6" i="3" s="1"/>
  <c r="I18" i="3"/>
  <c r="I19" i="3"/>
  <c r="I20" i="3"/>
  <c r="H8" i="3"/>
  <c r="H9" i="3" s="1"/>
  <c r="D9" i="3" s="1"/>
  <c r="I17" i="3"/>
  <c r="I17" i="1"/>
  <c r="A118" i="1"/>
  <c r="A73" i="8"/>
  <c r="A227" i="1"/>
  <c r="A103" i="1"/>
  <c r="A96" i="1"/>
  <c r="A63" i="8"/>
  <c r="A200" i="1"/>
  <c r="A173" i="1"/>
  <c r="A68" i="1"/>
  <c r="A72" i="1"/>
  <c r="A233" i="1"/>
  <c r="A69" i="1"/>
  <c r="A82" i="1"/>
  <c r="A136" i="1"/>
  <c r="A43" i="1"/>
  <c r="A55" i="1"/>
  <c r="A70" i="8"/>
  <c r="A59" i="8"/>
  <c r="A93" i="1"/>
  <c r="A44" i="8"/>
  <c r="A159" i="1"/>
  <c r="A110" i="1"/>
  <c r="A113" i="1"/>
  <c r="A154" i="1"/>
  <c r="A126" i="1"/>
  <c r="A157" i="1"/>
  <c r="A97" i="1"/>
  <c r="A29" i="1"/>
  <c r="A147" i="1"/>
  <c r="A21" i="1"/>
  <c r="A21" i="8"/>
  <c r="A115" i="1"/>
  <c r="A23" i="1"/>
  <c r="A29" i="8"/>
  <c r="A17" i="8"/>
  <c r="A138" i="1"/>
  <c r="A213" i="1"/>
  <c r="A39" i="8"/>
  <c r="A42" i="8"/>
  <c r="A168" i="1"/>
  <c r="A128" i="1"/>
  <c r="A132" i="1"/>
  <c r="A229" i="1"/>
  <c r="A60" i="8"/>
  <c r="A76" i="1"/>
  <c r="A116" i="1"/>
  <c r="A145" i="1"/>
  <c r="A53" i="1"/>
  <c r="A215" i="1"/>
  <c r="A58" i="1"/>
  <c r="A46" i="1"/>
  <c r="A170" i="1"/>
  <c r="A46" i="8"/>
  <c r="A77" i="8"/>
  <c r="A15" i="8"/>
  <c r="A34" i="1"/>
  <c r="A79" i="1"/>
  <c r="A17" i="1"/>
  <c r="A112" i="1"/>
  <c r="A64" i="1"/>
  <c r="A232" i="1"/>
  <c r="A26" i="1"/>
  <c r="A40" i="1"/>
  <c r="A210" i="1"/>
  <c r="A50" i="1"/>
  <c r="A31" i="8"/>
  <c r="A67" i="8"/>
  <c r="A63" i="1"/>
  <c r="A134" i="1"/>
  <c r="A101" i="1"/>
  <c r="A25" i="1"/>
  <c r="A49" i="8"/>
  <c r="A197" i="1"/>
  <c r="A106" i="1"/>
  <c r="A230" i="1"/>
  <c r="A56" i="8"/>
  <c r="A175" i="1"/>
  <c r="A85" i="1"/>
  <c r="A119" i="1"/>
  <c r="A237" i="1"/>
  <c r="A99" i="1"/>
  <c r="A83" i="1"/>
  <c r="A23" i="8"/>
  <c r="A44" i="1"/>
  <c r="A194" i="1"/>
  <c r="A189" i="1"/>
  <c r="A165" i="1"/>
  <c r="A199" i="1"/>
  <c r="A66" i="1"/>
  <c r="A166" i="1"/>
  <c r="A195" i="1"/>
  <c r="A38" i="1"/>
  <c r="A139" i="1"/>
  <c r="A180" i="1"/>
  <c r="A206" i="1"/>
  <c r="A89" i="1"/>
  <c r="A80" i="1"/>
  <c r="A28" i="1"/>
  <c r="A221" i="1"/>
  <c r="A48" i="1"/>
  <c r="A141" i="1"/>
  <c r="A31" i="1"/>
  <c r="A192" i="1"/>
  <c r="A212" i="1"/>
  <c r="A121" i="1"/>
  <c r="A176" i="1"/>
  <c r="A142" i="1"/>
  <c r="A33" i="8"/>
  <c r="A150" i="1"/>
  <c r="A68" i="8"/>
  <c r="A61" i="1"/>
  <c r="A185" i="1"/>
  <c r="A123" i="1"/>
  <c r="A219" i="1"/>
  <c r="A88" i="1"/>
  <c r="A25" i="8"/>
  <c r="A33" i="1"/>
  <c r="A17" i="3"/>
  <c r="A27" i="8"/>
  <c r="A71" i="1"/>
  <c r="A51" i="8"/>
  <c r="A181" i="1"/>
  <c r="A57" i="8"/>
  <c r="A171" i="1"/>
  <c r="A178" i="1"/>
  <c r="A155" i="1"/>
  <c r="A20" i="3"/>
  <c r="A183" i="1"/>
  <c r="A75" i="8"/>
  <c r="A62" i="8"/>
  <c r="A94" i="1"/>
  <c r="A144" i="1"/>
  <c r="A36" i="1"/>
  <c r="A19" i="8"/>
  <c r="A235" i="1"/>
  <c r="A124" i="1"/>
  <c r="A35" i="8"/>
  <c r="A65" i="8"/>
  <c r="A52" i="1"/>
  <c r="A148" i="1"/>
  <c r="A191" i="1"/>
  <c r="A77" i="1"/>
  <c r="A163" i="1"/>
  <c r="A202" i="1"/>
  <c r="A57" i="1"/>
  <c r="A37" i="8"/>
  <c r="A60" i="1"/>
  <c r="A74" i="1"/>
  <c r="A18" i="3"/>
  <c r="A52" i="8"/>
  <c r="A19" i="1"/>
  <c r="A226" i="1"/>
  <c r="A223" i="1"/>
  <c r="A41" i="8"/>
  <c r="A129" i="1"/>
  <c r="A208" i="1"/>
  <c r="A91" i="1"/>
  <c r="A161" i="1"/>
  <c r="A186" i="1"/>
  <c r="A109" i="1"/>
  <c r="A203" i="1"/>
  <c r="A47" i="8"/>
  <c r="A54" i="8"/>
  <c r="A205" i="1"/>
  <c r="A217" i="1"/>
  <c r="A72" i="8"/>
  <c r="A188" i="1"/>
  <c r="A107" i="1"/>
  <c r="A224" i="1"/>
  <c r="A41" i="1"/>
  <c r="A152" i="1"/>
  <c r="A131" i="1"/>
  <c r="A19" i="3"/>
  <c r="A86" i="1"/>
  <c r="H7" i="8" l="1"/>
  <c r="E39" i="6" s="1"/>
  <c r="H7" i="1"/>
  <c r="H9" i="1" s="1"/>
  <c r="D9" i="1" s="1"/>
  <c r="E37" i="6"/>
  <c r="H7" i="3"/>
  <c r="E40" i="6" l="1"/>
</calcChain>
</file>

<file path=xl/sharedStrings.xml><?xml version="1.0" encoding="utf-8"?>
<sst xmlns="http://schemas.openxmlformats.org/spreadsheetml/2006/main" count="888" uniqueCount="636">
  <si>
    <t>Comune</t>
  </si>
  <si>
    <t>Abtei</t>
  </si>
  <si>
    <t>Aldino</t>
  </si>
  <si>
    <t>cantiere raggiungibile da viabilitá principale</t>
  </si>
  <si>
    <t>Ahrntal</t>
  </si>
  <si>
    <t>Andriano</t>
  </si>
  <si>
    <r>
      <t xml:space="preserve">cantiere raggiungibile da viabilitá </t>
    </r>
    <r>
      <rPr>
        <sz val="11"/>
        <rFont val="Calibri"/>
        <family val="2"/>
      </rPr>
      <t>secondaria</t>
    </r>
  </si>
  <si>
    <t>Aldein</t>
  </si>
  <si>
    <t>Anterivo</t>
  </si>
  <si>
    <t>in zona disagiata (altitudine, difficoltá di accesso)</t>
  </si>
  <si>
    <t>Algund</t>
  </si>
  <si>
    <t>in centro abitato</t>
  </si>
  <si>
    <t>Altrei</t>
  </si>
  <si>
    <t>Avelengo</t>
  </si>
  <si>
    <t>fuori centro abitato</t>
  </si>
  <si>
    <t>Andrian</t>
  </si>
  <si>
    <t>Badia</t>
  </si>
  <si>
    <t>Auer</t>
  </si>
  <si>
    <t>Barbiano</t>
  </si>
  <si>
    <t>Barbian</t>
  </si>
  <si>
    <t>Bolzano</t>
  </si>
  <si>
    <t>Bozen</t>
  </si>
  <si>
    <t>Braies</t>
  </si>
  <si>
    <t>erreichbar über Hauptstraßen</t>
  </si>
  <si>
    <t>Branzoll</t>
  </si>
  <si>
    <t>Brennero</t>
  </si>
  <si>
    <t>erreichbar über Nebenstraßen</t>
  </si>
  <si>
    <t>Brenner</t>
  </si>
  <si>
    <t>Bressanone</t>
  </si>
  <si>
    <t>im Notstandsgebiet (Höhe, Schwierigkeiten beim Zugang)</t>
  </si>
  <si>
    <t>Brixen</t>
  </si>
  <si>
    <t>Bronzolo</t>
  </si>
  <si>
    <t>innerhalb der Ortschaft</t>
  </si>
  <si>
    <t>Bruneck</t>
  </si>
  <si>
    <t>Brunico</t>
  </si>
  <si>
    <t>außerhalb der Ortschaft</t>
  </si>
  <si>
    <t>Burgstall</t>
  </si>
  <si>
    <t>Caines</t>
  </si>
  <si>
    <t>Deutschnofen</t>
  </si>
  <si>
    <t>Campo di Trens</t>
  </si>
  <si>
    <t>Campo Tures</t>
  </si>
  <si>
    <t>Enneberg</t>
  </si>
  <si>
    <t>Castelbello-Ciardes</t>
  </si>
  <si>
    <t>Castelrotto</t>
  </si>
  <si>
    <t>Feldthurns</t>
  </si>
  <si>
    <t>Cermes</t>
  </si>
  <si>
    <t>Franzensfeste</t>
  </si>
  <si>
    <t>Chienes</t>
  </si>
  <si>
    <t>Freienfeld</t>
  </si>
  <si>
    <t>Chiusa</t>
  </si>
  <si>
    <t>Gais</t>
  </si>
  <si>
    <t>Cornedo all'Isarco</t>
  </si>
  <si>
    <t>Gargazon</t>
  </si>
  <si>
    <t>Glurns</t>
  </si>
  <si>
    <t>Corvara in Badia</t>
  </si>
  <si>
    <t>Gsies</t>
  </si>
  <si>
    <t>Hafling</t>
  </si>
  <si>
    <t>Dobbiaco</t>
  </si>
  <si>
    <t>Innichen</t>
  </si>
  <si>
    <t>Egna</t>
  </si>
  <si>
    <t>Jenesien</t>
  </si>
  <si>
    <t>Falzes</t>
  </si>
  <si>
    <t>Fiè allo Sciliar</t>
  </si>
  <si>
    <t>Karneid</t>
  </si>
  <si>
    <t>Fortezza</t>
  </si>
  <si>
    <t>Kastelbell-Tschars</t>
  </si>
  <si>
    <t>Funes</t>
  </si>
  <si>
    <t>Kastelruth</t>
  </si>
  <si>
    <t>Kiens</t>
  </si>
  <si>
    <t>Gargazzone</t>
  </si>
  <si>
    <t>Klausen</t>
  </si>
  <si>
    <t>Glorenza</t>
  </si>
  <si>
    <t>Kuens</t>
  </si>
  <si>
    <t>La Valle</t>
  </si>
  <si>
    <t>Laces</t>
  </si>
  <si>
    <t>Lagundo</t>
  </si>
  <si>
    <t>Laas</t>
  </si>
  <si>
    <t>Laion</t>
  </si>
  <si>
    <t>Lajen</t>
  </si>
  <si>
    <t>Laives</t>
  </si>
  <si>
    <t>Lana</t>
  </si>
  <si>
    <t>Latsch</t>
  </si>
  <si>
    <t>Lasa</t>
  </si>
  <si>
    <t>Laurein</t>
  </si>
  <si>
    <t>Lauregno</t>
  </si>
  <si>
    <t>Leifers</t>
  </si>
  <si>
    <t>Luson</t>
  </si>
  <si>
    <t>Lüsen</t>
  </si>
  <si>
    <t>Malles Venosta</t>
  </si>
  <si>
    <t>Marebbe</t>
  </si>
  <si>
    <t>Marling</t>
  </si>
  <si>
    <t>Marlengo</t>
  </si>
  <si>
    <t>Martell</t>
  </si>
  <si>
    <t>Martello</t>
  </si>
  <si>
    <t>Meran</t>
  </si>
  <si>
    <t>Meltina</t>
  </si>
  <si>
    <t>Mölten</t>
  </si>
  <si>
    <t>Merano</t>
  </si>
  <si>
    <t>Montan</t>
  </si>
  <si>
    <t>Monguelfo-Tesido</t>
  </si>
  <si>
    <t>Moos in Passeier</t>
  </si>
  <si>
    <t>Montagna</t>
  </si>
  <si>
    <t>Mühlbach</t>
  </si>
  <si>
    <t>Moso in Passiria</t>
  </si>
  <si>
    <t>Mühlwald</t>
  </si>
  <si>
    <t>Nalles</t>
  </si>
  <si>
    <t>Nals</t>
  </si>
  <si>
    <t>Naturno</t>
  </si>
  <si>
    <t>Naturns</t>
  </si>
  <si>
    <t>Naz-Sciaves</t>
  </si>
  <si>
    <t>Natz-Schabs</t>
  </si>
  <si>
    <t>Nova Levante</t>
  </si>
  <si>
    <t>Neumarkt</t>
  </si>
  <si>
    <t>Nova Ponente</t>
  </si>
  <si>
    <t>Niederdorf</t>
  </si>
  <si>
    <t>Ora</t>
  </si>
  <si>
    <t>Olang</t>
  </si>
  <si>
    <t>Ortisei</t>
  </si>
  <si>
    <t>Partschins</t>
  </si>
  <si>
    <t>Parcines</t>
  </si>
  <si>
    <t>Percha</t>
  </si>
  <si>
    <t>Perca</t>
  </si>
  <si>
    <t>Pfalzen</t>
  </si>
  <si>
    <t>Plaus</t>
  </si>
  <si>
    <t>Pfatten</t>
  </si>
  <si>
    <t>Ponte Gardena</t>
  </si>
  <si>
    <t>Pfitsch</t>
  </si>
  <si>
    <t>Postal</t>
  </si>
  <si>
    <t>Prato allo Stelvio</t>
  </si>
  <si>
    <t>Prad am Stilfserjoch</t>
  </si>
  <si>
    <t>Predoi</t>
  </si>
  <si>
    <t>Prags</t>
  </si>
  <si>
    <t>Proves</t>
  </si>
  <si>
    <t>Prettau</t>
  </si>
  <si>
    <t>Racines</t>
  </si>
  <si>
    <t>Proveis</t>
  </si>
  <si>
    <t>Rasen-Antholz</t>
  </si>
  <si>
    <t>Renon</t>
  </si>
  <si>
    <t>Ratschings</t>
  </si>
  <si>
    <t>Rifiano</t>
  </si>
  <si>
    <t>Riffian</t>
  </si>
  <si>
    <t>Rio di Pusteria</t>
  </si>
  <si>
    <t>Ritten</t>
  </si>
  <si>
    <t>Rodengo</t>
  </si>
  <si>
    <t>Rodeneck</t>
  </si>
  <si>
    <t>Salorno</t>
  </si>
  <si>
    <t>Salurn</t>
  </si>
  <si>
    <t>San Candido</t>
  </si>
  <si>
    <t>Sand in Taufers</t>
  </si>
  <si>
    <t>Sarntal</t>
  </si>
  <si>
    <t>Schenna</t>
  </si>
  <si>
    <t>Schlanders</t>
  </si>
  <si>
    <t>Schluderns</t>
  </si>
  <si>
    <t>Schnals</t>
  </si>
  <si>
    <t>Sexten</t>
  </si>
  <si>
    <t>St. Christina in Gröden</t>
  </si>
  <si>
    <t>Sarentino</t>
  </si>
  <si>
    <t>St. Leonhard in Passeier</t>
  </si>
  <si>
    <t>Scena</t>
  </si>
  <si>
    <t>St. Lorenzen</t>
  </si>
  <si>
    <t>Selva dei Molini</t>
  </si>
  <si>
    <t>St. Martin in Passeier</t>
  </si>
  <si>
    <t>St. Martin in Thurn</t>
  </si>
  <si>
    <t>Senales</t>
  </si>
  <si>
    <t>St. Pankraz</t>
  </si>
  <si>
    <t>St. Ulrich in Gröden</t>
  </si>
  <si>
    <t>Sesto</t>
  </si>
  <si>
    <t>Sterzing</t>
  </si>
  <si>
    <t>Silandro</t>
  </si>
  <si>
    <t>Stilfs</t>
  </si>
  <si>
    <t>Sluderno</t>
  </si>
  <si>
    <t>Taufers im Münstertal</t>
  </si>
  <si>
    <t>Stelvio</t>
  </si>
  <si>
    <t>Terenten</t>
  </si>
  <si>
    <t>Terento</t>
  </si>
  <si>
    <t>Terlan</t>
  </si>
  <si>
    <t>Terlano</t>
  </si>
  <si>
    <t>Tiers</t>
  </si>
  <si>
    <t>Tisens</t>
  </si>
  <si>
    <t>Tesimo</t>
  </si>
  <si>
    <t>Toblach</t>
  </si>
  <si>
    <t>Tires</t>
  </si>
  <si>
    <t>Tirolo</t>
  </si>
  <si>
    <t>Truden im Naturpark</t>
  </si>
  <si>
    <t>Tscherms</t>
  </si>
  <si>
    <t>Tubre</t>
  </si>
  <si>
    <t>Ulten</t>
  </si>
  <si>
    <t>Ultimo</t>
  </si>
  <si>
    <t>Vadena</t>
  </si>
  <si>
    <t>Vahrn</t>
  </si>
  <si>
    <t>Val di Vizze</t>
  </si>
  <si>
    <t>Villanders</t>
  </si>
  <si>
    <t>Valdaora</t>
  </si>
  <si>
    <t>Valle Aurina</t>
  </si>
  <si>
    <t>Vintl</t>
  </si>
  <si>
    <t>Valle di Casies</t>
  </si>
  <si>
    <t>Völs am Schlern</t>
  </si>
  <si>
    <t>Vandoies</t>
  </si>
  <si>
    <t>Vöran</t>
  </si>
  <si>
    <t>Varna</t>
  </si>
  <si>
    <t>Waidbruck</t>
  </si>
  <si>
    <t>Velturno</t>
  </si>
  <si>
    <t>Welsberg-Taisten</t>
  </si>
  <si>
    <t>Verano</t>
  </si>
  <si>
    <t>Welschnofen</t>
  </si>
  <si>
    <t>Villa Bassa</t>
  </si>
  <si>
    <t>Wengen</t>
  </si>
  <si>
    <t>Villandro</t>
  </si>
  <si>
    <t>Vipiteno</t>
  </si>
  <si>
    <t>Gemeinde</t>
  </si>
  <si>
    <t>Eppan a.d.W.</t>
  </si>
  <si>
    <t>Appiano</t>
  </si>
  <si>
    <t>Kaltern</t>
  </si>
  <si>
    <t>Caldaro</t>
  </si>
  <si>
    <t>Kurtatsch a.d.W.</t>
  </si>
  <si>
    <t>Cortaccia s.S.d.V.</t>
  </si>
  <si>
    <t>Kurtinig a.d.W.</t>
  </si>
  <si>
    <t>Cortina s.S.d.V.</t>
  </si>
  <si>
    <t>Corvara</t>
  </si>
  <si>
    <t>Graun</t>
  </si>
  <si>
    <t>Curon</t>
  </si>
  <si>
    <t>Villnöss</t>
  </si>
  <si>
    <t>Margreid a.d.W.</t>
  </si>
  <si>
    <t>Magrè s.S.d.V.</t>
  </si>
  <si>
    <t>Mals im Vinschgau</t>
  </si>
  <si>
    <t>Rasun-Anterselva</t>
  </si>
  <si>
    <t>S. Cristina Val Gardena</t>
  </si>
  <si>
    <t>S. Leonardo in Passiria</t>
  </si>
  <si>
    <t>S. Lorenzo di Sebato</t>
  </si>
  <si>
    <t>S. Martino in Badia</t>
  </si>
  <si>
    <t>S. Martino in Passiria</t>
  </si>
  <si>
    <t>S. Pancrazio</t>
  </si>
  <si>
    <t>San Genesio</t>
  </si>
  <si>
    <t>Wolkenstein in G.</t>
  </si>
  <si>
    <t>Selva di Val Gardena</t>
  </si>
  <si>
    <t>U. l. Frau - St. Felix</t>
  </si>
  <si>
    <t>Senale - San Felice</t>
  </si>
  <si>
    <t>Tramin a. d. W.</t>
  </si>
  <si>
    <t>Termeno s.S.d.V.</t>
  </si>
  <si>
    <t>Tirol</t>
  </si>
  <si>
    <t>Trodena nel parco naturale</t>
  </si>
  <si>
    <t>ALLEGATO C1 - a misura LISTA DELLE CATEGORIE DI LAVORAZIONE E FORNITURE OFFERTA CON PREZZI UNITARI
ANLAGE C1 - auf Aufmaß VERZEICHNIS DER ARBEITEN UND LIEFERUNGEN ANGEBOT MIT EINHEITSPREISEN</t>
  </si>
  <si>
    <t>Denominazione</t>
  </si>
  <si>
    <t>*</t>
  </si>
  <si>
    <t xml:space="preserve"> *</t>
  </si>
  <si>
    <t>Denominazione:</t>
  </si>
  <si>
    <t>Dati appalto:</t>
  </si>
  <si>
    <t>Comune:</t>
  </si>
  <si>
    <t>Dislocazione:</t>
  </si>
  <si>
    <t>Cod. programma annuale opere pubbliche:</t>
  </si>
  <si>
    <t>Dati impresa:</t>
  </si>
  <si>
    <t>Ragione o denominazione sociale:</t>
  </si>
  <si>
    <t>Codice fiscale (impresa):</t>
  </si>
  <si>
    <t>Sede impresa:</t>
  </si>
  <si>
    <t>Lavori a misura</t>
  </si>
  <si>
    <t>No.</t>
  </si>
  <si>
    <t>Pos.n.</t>
  </si>
  <si>
    <t>Unità di misura</t>
  </si>
  <si>
    <t>Quantità</t>
  </si>
  <si>
    <t>Prezzo unitario</t>
  </si>
  <si>
    <t>Prezzo totale (quantità per prezzo unitario)</t>
  </si>
  <si>
    <t>A misura</t>
  </si>
  <si>
    <t>Categorie SOA</t>
  </si>
  <si>
    <t>Riepilogo</t>
  </si>
  <si>
    <t>Cod. CPV prevalente:</t>
  </si>
  <si>
    <t>Lavori a corpo</t>
  </si>
  <si>
    <t>A corpo</t>
  </si>
  <si>
    <t>Oneri di sicurezza</t>
  </si>
  <si>
    <t>Importo lavori a corpo:</t>
  </si>
  <si>
    <t>Importo totale offerto per lavori a corpo SENZA oneri di sicurezza:</t>
  </si>
  <si>
    <t>RIEPILOGO</t>
  </si>
  <si>
    <t>Importo Lavori a MISURA</t>
  </si>
  <si>
    <t>Importo Lavori a CORPO</t>
  </si>
  <si>
    <t>Importo a base d'asta senza oneri di sicurezza</t>
  </si>
  <si>
    <t>Termine presentazione offerte:</t>
  </si>
  <si>
    <t>Anno prezziario di riferimento:</t>
  </si>
  <si>
    <t>Cod. CIG</t>
  </si>
  <si>
    <t>Importo a base d'asta (al netto degli oneri di sicurezza): A Misura</t>
  </si>
  <si>
    <t>Importo a base d'asta (al netto degli oneri di sicurezza): A Corpo</t>
  </si>
  <si>
    <t>Importo a base d'asta senza oneri di sicurezza:</t>
  </si>
  <si>
    <t>Importo totale offerto per lavori a misura SENZA oneri di sicurezza:</t>
  </si>
  <si>
    <t>ALLEGATO C1 - LISTA DELLE CATEGORIE DI LAVORAZIONE E FORNITURE OFFERTA CON PREZZI UNITARI
LISTA DELLE CATEGORIE DI LAVORAZIONE E FORNITURE
OFFERTA CON PREZZI UNITARI</t>
  </si>
  <si>
    <t>ALLEGATO C1 - a corpo LISTA DELLE CATEGORIE DI LAVORAZIONE E FORNITURE OFFERTA CON PREZZI UNITARI
LISTA DELLE CATEGORIE DI LAVORAZIONE E FORNITURE
OFFERTA CON PREZZI UNITARI</t>
  </si>
  <si>
    <t>Importo totale oneri di sicurezza:</t>
  </si>
  <si>
    <t>ALLEGATO C1 - Oneri sicurezza LISTA DELLE CATEGORIE DI LAVORAZIONE E FORNITURE OFFERTA CON PREZZI UNITARI
ANLAGE C1 - auf Aufmaß VERZEICHNIS DER ARBEITEN UND LIEFERUNGEN ANGEBOT MIT EINHEITSPREISEN</t>
  </si>
  <si>
    <t>Oneri sicurezza</t>
  </si>
  <si>
    <t>Importo totale offerto per lavori Lavori A Misura e/o A Corpo CON oneri di sicurezza</t>
  </si>
  <si>
    <t>Importo totale offerto per lavori Lavori A Misura e/o A Corpo SENZA oneri di sicurezza</t>
  </si>
  <si>
    <t>51.01.01.01</t>
  </si>
  <si>
    <t>Operaio alt. spec. o maestro professionale</t>
  </si>
  <si>
    <t>h</t>
  </si>
  <si>
    <t>51.01.01.02</t>
  </si>
  <si>
    <t>Operaio spec.</t>
  </si>
  <si>
    <t>51.01.01.03</t>
  </si>
  <si>
    <t>Operaio qual.</t>
  </si>
  <si>
    <t>51.01.01.04</t>
  </si>
  <si>
    <t>Operaio com.</t>
  </si>
  <si>
    <t>51.02.01.14</t>
  </si>
  <si>
    <t>51.02.01.14.H</t>
  </si>
  <si>
    <t>Autocarro con cassa ribaltabile, 3 lati</t>
  </si>
  <si>
    <t>peso (Autorizzazione speciale) 40 t</t>
  </si>
  <si>
    <t>51.02.02.01</t>
  </si>
  <si>
    <t>51.02.02.01.D</t>
  </si>
  <si>
    <t>Escavatore idraulico gommato, potenza motore:</t>
  </si>
  <si>
    <t>Escavatore idraulico gommato, potenza motore: da 77 a 101 kW (103 - 136 HP)</t>
  </si>
  <si>
    <t>52.01.01.01*</t>
  </si>
  <si>
    <t>Installazione, manutenzione e sgombero cantiere</t>
  </si>
  <si>
    <t>ac</t>
  </si>
  <si>
    <t>53.05.01.01</t>
  </si>
  <si>
    <t>53.05.01.01.A</t>
  </si>
  <si>
    <t>Taglio di pavimentazioni bituminose</t>
  </si>
  <si>
    <t>per spessori di pavimentazione fino a 10,00 cm</t>
  </si>
  <si>
    <t>m</t>
  </si>
  <si>
    <t>53.10.01.01</t>
  </si>
  <si>
    <t>Rimozione di paracarri</t>
  </si>
  <si>
    <t>nr</t>
  </si>
  <si>
    <t>53.10.02.01</t>
  </si>
  <si>
    <t>Rimozione di segnali stradali</t>
  </si>
  <si>
    <t>53.10.04.02</t>
  </si>
  <si>
    <t>53.10.04.02.A</t>
  </si>
  <si>
    <t>Rimozione di palo di illuminazione</t>
  </si>
  <si>
    <t>lunghezza palo: fino a 6,00 m</t>
  </si>
  <si>
    <t>53.10.10.01</t>
  </si>
  <si>
    <t>53.10.10.01.A</t>
  </si>
  <si>
    <t>Rimozione di chiusini e caditoie</t>
  </si>
  <si>
    <t>chiusini e caditoie stradali</t>
  </si>
  <si>
    <t>53.11.01.01</t>
  </si>
  <si>
    <t>Rimessa in opera di paracarri</t>
  </si>
  <si>
    <t>53.11.02.01</t>
  </si>
  <si>
    <t>Rimessa in opera di segnali stradali nei luoghi indicati dalla DL</t>
  </si>
  <si>
    <t>54.01.01.01</t>
  </si>
  <si>
    <t>Scavo di sbancamento in materiale</t>
  </si>
  <si>
    <t>m²</t>
  </si>
  <si>
    <t>54.01.02.01</t>
  </si>
  <si>
    <t>54.01.02.01.A</t>
  </si>
  <si>
    <t>Scavo a sezione ristretta in materiale</t>
  </si>
  <si>
    <t>con caricamento su mezzo e con trasporto</t>
  </si>
  <si>
    <t>m³</t>
  </si>
  <si>
    <t>54.01.02.01.B</t>
  </si>
  <si>
    <t>deposito laterale entro 5,0 m, senza caricamento su mezzo e senza trasporto</t>
  </si>
  <si>
    <t>54.01.90.01</t>
  </si>
  <si>
    <t>54.01.90.01.A</t>
  </si>
  <si>
    <t>Sovrapprezzo per scavo eseguito a mano</t>
  </si>
  <si>
    <t>in materiale di qualunque consistenza e natura</t>
  </si>
  <si>
    <t>54.02.05.05</t>
  </si>
  <si>
    <t>54.02.05.05.B</t>
  </si>
  <si>
    <t>Demolizione di strutture in cemento armato</t>
  </si>
  <si>
    <t>con apparecchiature idrauliche, comprese eventuali perforazioni</t>
  </si>
  <si>
    <t>54.02.20.03</t>
  </si>
  <si>
    <t>54.02.20.03.A</t>
  </si>
  <si>
    <t>Demolizione di pavimentazione bituminosa</t>
  </si>
  <si>
    <t>spessore di pavimentazione fino a 10 cm</t>
  </si>
  <si>
    <t>54.02.20.03.B</t>
  </si>
  <si>
    <t>spessore di pavimentazione fino a 20 cm</t>
  </si>
  <si>
    <t>54.08.01.03</t>
  </si>
  <si>
    <t>54.08.01.03.B</t>
  </si>
  <si>
    <t>Costipamento del piano di posa della fondazione stradale</t>
  </si>
  <si>
    <t>Su terreni appartenenti ai gruppi A4, A2-6, A2-7, A5.(GU, G:T, GU, U, T, SU, TL,TM)</t>
  </si>
  <si>
    <t>54.10.03.03</t>
  </si>
  <si>
    <t>54.10.03.03.A</t>
  </si>
  <si>
    <t>Formazione di rilevati e rinterri</t>
  </si>
  <si>
    <t>per opere sensibili a cedimenti</t>
  </si>
  <si>
    <t>54.10.03.25</t>
  </si>
  <si>
    <t>Fornitura e posa in opera al di sotto dei rilevati o della sovrastruttura, di materiali anticapillari</t>
  </si>
  <si>
    <t>54.14.10.01</t>
  </si>
  <si>
    <t>54.14.10.01.A</t>
  </si>
  <si>
    <t>Fornitura e posa in opera di strato separatore filtrante non tessuto in polipropilene tra il sottofondo e la sovrastruttura stradale</t>
  </si>
  <si>
    <t>Geotessile nontessuto per strati separatori per autostrade, superstrade e strade statali.</t>
  </si>
  <si>
    <t>54.16.03.01</t>
  </si>
  <si>
    <t>54.16.03.01.D</t>
  </si>
  <si>
    <t>Fornitura di materiale di primo impiego e/o di riciclaggio ed esecuzione di strati di base</t>
  </si>
  <si>
    <t>a volume in opera</t>
  </si>
  <si>
    <t>54.16.03.10</t>
  </si>
  <si>
    <t>54.16.03.10.A</t>
  </si>
  <si>
    <t>Fornitura e posa in opera di materiale granulometricamente stabilizzato (materiale di primo impiego e/o di riciclo) per chiusura superficiale</t>
  </si>
  <si>
    <t>spessore finito: 5 cm</t>
  </si>
  <si>
    <t>54.20.10.05</t>
  </si>
  <si>
    <t>54.20.10.05.B</t>
  </si>
  <si>
    <t>Materiale drenante in strati orizzontali</t>
  </si>
  <si>
    <t>fuso granulometrico (mm): 35/70</t>
  </si>
  <si>
    <t>54.30.01.05</t>
  </si>
  <si>
    <t>54.30.01.05.A</t>
  </si>
  <si>
    <t>Scoticamento (scavo) di zolle erbose, spessore ca. cm 10</t>
  </si>
  <si>
    <t>con mezzo meccanico</t>
  </si>
  <si>
    <t>54.30.02.01</t>
  </si>
  <si>
    <t>Fornitura di terra vegetale di prestito</t>
  </si>
  <si>
    <t>54.30.03.05</t>
  </si>
  <si>
    <t>54.30.03.05.A</t>
  </si>
  <si>
    <t>Caricamento, trasporto e scaricamento di terra vegetale, compost, torba</t>
  </si>
  <si>
    <t>terra vegetale, compost, torba: sciolti</t>
  </si>
  <si>
    <t>54.30.05.01</t>
  </si>
  <si>
    <t>54.30.05.01.B</t>
  </si>
  <si>
    <t>Spandimento e spianamento di terra vegetale, compost, torba</t>
  </si>
  <si>
    <t>spessore 16 - 25 cm</t>
  </si>
  <si>
    <t>54.45.01.02</t>
  </si>
  <si>
    <t>Diritti di discarica per materiale di categoria 1/B</t>
  </si>
  <si>
    <t>ton</t>
  </si>
  <si>
    <t>54.45.02.03</t>
  </si>
  <si>
    <t>cat.2/C: asfalto</t>
  </si>
  <si>
    <t>55.02.03.01</t>
  </si>
  <si>
    <t>55.02.03.01.D</t>
  </si>
  <si>
    <t>Tubo drenante rigido o flessibile in PVC, DN in mm</t>
  </si>
  <si>
    <t>DN 125</t>
  </si>
  <si>
    <t>58.02.16.02</t>
  </si>
  <si>
    <t>58.02.16.02.A</t>
  </si>
  <si>
    <t>Casseratura per muri e pareti diritte:</t>
  </si>
  <si>
    <t>per struttura superficiale S2</t>
  </si>
  <si>
    <t>58.03.01.01</t>
  </si>
  <si>
    <t>58.03.01.01.B</t>
  </si>
  <si>
    <t>Conglomerato cementizio (classi di esposizione ordinarie), per sottofondi, spianamenti e riempimenti</t>
  </si>
  <si>
    <t>classe C 12/15</t>
  </si>
  <si>
    <t>58.03.02.17</t>
  </si>
  <si>
    <t>58.03.02.17.D</t>
  </si>
  <si>
    <t>Calcestruzzo per opere con classi di esposizione XC, XD, XF e relativa classe di resistenza minima</t>
  </si>
  <si>
    <t>C32/40 XC4, XD1, XF1</t>
  </si>
  <si>
    <t>58.10.02.02</t>
  </si>
  <si>
    <t>58.10.02.02.B</t>
  </si>
  <si>
    <t>Barre ad aderenza migl. controllate in stabilimento</t>
  </si>
  <si>
    <t>acciaio B450C</t>
  </si>
  <si>
    <t>kg</t>
  </si>
  <si>
    <t>75.10.01.30</t>
  </si>
  <si>
    <t>75.10.01.30.B</t>
  </si>
  <si>
    <t>Tubo di polietilene PE100 per acquedotto - PN 16</t>
  </si>
  <si>
    <t>DN mm 32</t>
  </si>
  <si>
    <t>75.10.01.30.C</t>
  </si>
  <si>
    <t>DN mm 40</t>
  </si>
  <si>
    <t>75.10.01.40</t>
  </si>
  <si>
    <t>75.10.01.40.C</t>
  </si>
  <si>
    <t>Tubi di polietilene per protezione cavi</t>
  </si>
  <si>
    <t>DN 110 mm</t>
  </si>
  <si>
    <t>75.10.01.40.F</t>
  </si>
  <si>
    <t>DN 160 mm</t>
  </si>
  <si>
    <t>75.10.02.10</t>
  </si>
  <si>
    <t>75.10.02.10.H</t>
  </si>
  <si>
    <t>Tubo di PVC per acquedotto - PN 6</t>
  </si>
  <si>
    <t>DN mm 160</t>
  </si>
  <si>
    <t>77.06.01.01</t>
  </si>
  <si>
    <t>77.06.01.01.D</t>
  </si>
  <si>
    <t>Pozzetto 0,10 bar</t>
  </si>
  <si>
    <t>60 x 60 cm</t>
  </si>
  <si>
    <t>cm</t>
  </si>
  <si>
    <t>77.06.01.01.F</t>
  </si>
  <si>
    <t>80 x 80 cm</t>
  </si>
  <si>
    <t>78.01.01.20</t>
  </si>
  <si>
    <t>Chiusini in ghisa</t>
  </si>
  <si>
    <t>85.10.01.05</t>
  </si>
  <si>
    <t>85.10.01.05.C</t>
  </si>
  <si>
    <t>Pavimentazione con cubetti di porfido</t>
  </si>
  <si>
    <t>dimensione cubetti 8/10 cm</t>
  </si>
  <si>
    <t>86.01.01.07</t>
  </si>
  <si>
    <t>86.01.01.07.C</t>
  </si>
  <si>
    <t>Cordone tipo "Merano", diritto - 15/30 cm</t>
  </si>
  <si>
    <t>in granito, lati a vista fiammati</t>
  </si>
  <si>
    <t>86.01.02.20</t>
  </si>
  <si>
    <t>86.01.02.20.A</t>
  </si>
  <si>
    <t>Cordolo per isole spartitraffico con elementi a „L“ rovesciato</t>
  </si>
  <si>
    <t>B = 40 cm, H1/H2 = 25/11 cm, L = 50 cm, s = 15 cm</t>
  </si>
  <si>
    <t>85.05.01.01</t>
  </si>
  <si>
    <t>85.05.01.01.A</t>
  </si>
  <si>
    <t>Asportazione di pavimentazione con fresa</t>
  </si>
  <si>
    <t>per il solo irruvidimento</t>
  </si>
  <si>
    <t>85.05.01.01.B</t>
  </si>
  <si>
    <t>per s fino a 3,0 cm</t>
  </si>
  <si>
    <t>85.05.01.03</t>
  </si>
  <si>
    <t>Pulizia dei piani di lavoro</t>
  </si>
  <si>
    <t>85.05.05.05</t>
  </si>
  <si>
    <t>Applicazione di una mano d’attacco di emulsione di bitume normale</t>
  </si>
  <si>
    <t>85.05.05.10</t>
  </si>
  <si>
    <t>Applicazione di una mano d’attacco di emulsione di bitume modificato</t>
  </si>
  <si>
    <t>85.05.10.01</t>
  </si>
  <si>
    <t>85.05.10.01.A</t>
  </si>
  <si>
    <t>Installazione di cantiere per posa di conglomerati bituminosi.</t>
  </si>
  <si>
    <t>Installazione di cantiere per posa di conglomerati bituminosi</t>
  </si>
  <si>
    <t>85.05.10.02</t>
  </si>
  <si>
    <t>85.05.10.02.A</t>
  </si>
  <si>
    <t>Conglomerato bituminoso AC32 per strato di base</t>
  </si>
  <si>
    <t>per ogni m2 e ogni cm di spessore finito</t>
  </si>
  <si>
    <t>85.05.10.02.B</t>
  </si>
  <si>
    <t>spessore variabile</t>
  </si>
  <si>
    <t>85.05.10.13</t>
  </si>
  <si>
    <t>85.05.10.13.A</t>
  </si>
  <si>
    <t>Conglomerato bituminoso AC20 con bitume modificato per strato di collegamento binder</t>
  </si>
  <si>
    <t>85.05.10.13.B</t>
  </si>
  <si>
    <t>85.05.10.23</t>
  </si>
  <si>
    <t>85.05.10.23.A</t>
  </si>
  <si>
    <t xml:space="preserve">Conglomerato bituminoso AC12 con bitume modificato per strato d'usura </t>
  </si>
  <si>
    <t>spessore finito &lt;cm&gt;: 3</t>
  </si>
  <si>
    <t>85.05.10.23.B</t>
  </si>
  <si>
    <t>86.14.01.01</t>
  </si>
  <si>
    <t>86.14.01.01.B</t>
  </si>
  <si>
    <t>Paracarro tipo SIGNAL o equivalente</t>
  </si>
  <si>
    <t>in materiale plastico, L = 90 cm</t>
  </si>
  <si>
    <t>86.30.01.01</t>
  </si>
  <si>
    <t>86.30.01.01.B</t>
  </si>
  <si>
    <t>Pannello regolamentare, circolare, di prescrizione, classe 2</t>
  </si>
  <si>
    <t>ø 60 cm in alluminio 25/10 mm</t>
  </si>
  <si>
    <t>86.30.01.06</t>
  </si>
  <si>
    <t>86.30.01.06.B</t>
  </si>
  <si>
    <t>Pannello regolamentare, triangolare, di pericolo, classe 2</t>
  </si>
  <si>
    <t>60/60/60 cm in alluminio 25/10 mm</t>
  </si>
  <si>
    <t>86.30.01.11</t>
  </si>
  <si>
    <t>86.30.01.11.A</t>
  </si>
  <si>
    <t>Pannello regolamentare, rettangolare, classe 2</t>
  </si>
  <si>
    <t>15/35 cm in alluminio 25/10 mm</t>
  </si>
  <si>
    <t>86.30.01.11.B</t>
  </si>
  <si>
    <t>25/50 cm in alluminio 25/10 mm</t>
  </si>
  <si>
    <t>86.30.01.14</t>
  </si>
  <si>
    <t>86.30.01.14.B</t>
  </si>
  <si>
    <t>Pannello regolamentare</t>
  </si>
  <si>
    <t>Rivestimento : classe 2</t>
  </si>
  <si>
    <t>86.30.01.22</t>
  </si>
  <si>
    <t>86.30.01.22.D</t>
  </si>
  <si>
    <t>Palo tubolare in acciaio S235</t>
  </si>
  <si>
    <t>ø 60 mm 4,20 kg/ml con dispositivo antirotazione</t>
  </si>
  <si>
    <t>86.30.01.80</t>
  </si>
  <si>
    <t>86.30.01.80.B</t>
  </si>
  <si>
    <t>Blocchetti di fondazione</t>
  </si>
  <si>
    <t>dimensioni blocchetto 40/40/50 cm</t>
  </si>
  <si>
    <t>86.30.01.85</t>
  </si>
  <si>
    <t>Fornitura e montaggio della struttura portante per segnali stradali a portale e/o segnali di direzione laterali</t>
  </si>
  <si>
    <t>86.30.01.86</t>
  </si>
  <si>
    <t>Esecuzione di fondazioni in calcestruzzo armato C 25/30 per il montaggio della struttura portante di segnali a portale e/o segnali di direzione laterali</t>
  </si>
  <si>
    <t>86.30.02.01</t>
  </si>
  <si>
    <t>86.30.02.01.A</t>
  </si>
  <si>
    <t>Applicazione di segnaletica orizzontale</t>
  </si>
  <si>
    <t>vernice rifrangente, per strisce B = 12 cm</t>
  </si>
  <si>
    <t>86.30.02.01.B</t>
  </si>
  <si>
    <t>vernice rifrangente, per superfici, scritte</t>
  </si>
  <si>
    <t>86.30.02.01.K</t>
  </si>
  <si>
    <t>vernice rifrangente, linea di arresto costituita da una serie di triangoli B = 60 cm; H = 70 cm (fig. II 433)</t>
  </si>
  <si>
    <t>86.30.02.01.L</t>
  </si>
  <si>
    <t>vernice rifrangente, triangolo di precedenza, grande, B = 2 m; H = 6 m</t>
  </si>
  <si>
    <t>86.30.02.01.M</t>
  </si>
  <si>
    <t>vernice rifrangente, triangolo di precedenza, piccolo, B = 1 m; H = 2 m</t>
  </si>
  <si>
    <t>87.05.05.10</t>
  </si>
  <si>
    <t>87.05.05.10.B</t>
  </si>
  <si>
    <t>Fondazione monolitica in conglomerato cementizio C 20/25</t>
  </si>
  <si>
    <t>dimensioni L/B/H : 80/80/100 cm tubo D = 30 cm</t>
  </si>
  <si>
    <t>87.05.05.15</t>
  </si>
  <si>
    <t>87.05.05.15.B</t>
  </si>
  <si>
    <t>Fondazioni prefabbricate</t>
  </si>
  <si>
    <t>dimensioni L/B/H: 110/70/80 cm; axb: 40x40 cm; D: 21,0 cm</t>
  </si>
  <si>
    <t>87.35.05.10</t>
  </si>
  <si>
    <t>87.35.05.10.A</t>
  </si>
  <si>
    <t>Corda di rame, nuda</t>
  </si>
  <si>
    <t>Q = 16 mm2</t>
  </si>
  <si>
    <t>87.35.10.05</t>
  </si>
  <si>
    <t>87.35.10.05.A</t>
  </si>
  <si>
    <t>Puntazza a croce, zincata</t>
  </si>
  <si>
    <t>L = 1000 mm, zincato s = 40 Micron</t>
  </si>
  <si>
    <t>97.01.01.01*</t>
  </si>
  <si>
    <t>Cadauno</t>
  </si>
  <si>
    <t>Apparecchi a LED ad alto rendimento su palo</t>
  </si>
  <si>
    <t>97.01.01.02*</t>
  </si>
  <si>
    <t>Cavo con conduttori in rame</t>
  </si>
  <si>
    <t>52.01.02.01</t>
  </si>
  <si>
    <t>52.01.02.01.A</t>
  </si>
  <si>
    <t>Messa a disposizione di locali nel cantiere</t>
  </si>
  <si>
    <t>Unità d'ufficio per il primo mese (30 gg) o frazione</t>
  </si>
  <si>
    <t>52.01.02.01.B</t>
  </si>
  <si>
    <t>Unità d'ufficio per ogni giorno successivo</t>
  </si>
  <si>
    <t>52.01.02.02</t>
  </si>
  <si>
    <t>52.01.02.02.A</t>
  </si>
  <si>
    <t>Monoblocco prefabbricato ad uso magazzino</t>
  </si>
  <si>
    <t>6,0mx2,45mx2,50m (interno), per il primo mese (30gg) o frazioni</t>
  </si>
  <si>
    <t>52.01.02.02.B</t>
  </si>
  <si>
    <t>6,0mx2,45mx2,50m (interno), per ogni giorno successivo</t>
  </si>
  <si>
    <t>52.01.02.04</t>
  </si>
  <si>
    <t>52.01.02.04.A</t>
  </si>
  <si>
    <t>Monoblocco prefabbricato ad uso WC di cantiere</t>
  </si>
  <si>
    <t>WC chimico</t>
  </si>
  <si>
    <t>52.01.02.04.B</t>
  </si>
  <si>
    <t>WC chimico; noleggio per ogni giorno successivo al 1° mese</t>
  </si>
  <si>
    <t>d</t>
  </si>
  <si>
    <t>52.01.03.02</t>
  </si>
  <si>
    <t>52.01.03.02.B</t>
  </si>
  <si>
    <t>Tabellone trilingue</t>
  </si>
  <si>
    <t>dimensione 2,00 x 2,00 m</t>
  </si>
  <si>
    <t>52.02.02.01</t>
  </si>
  <si>
    <t>52.02.02.01.D</t>
  </si>
  <si>
    <t>Installazione e manutenzione di impianto semaforico</t>
  </si>
  <si>
    <t>per tutta la durata necessaria</t>
  </si>
  <si>
    <t>52.02.02.05</t>
  </si>
  <si>
    <t>52.02.02.05.B</t>
  </si>
  <si>
    <t>Messa a disposizione di recinzione con rete in polietilene, altezza 1.0 m</t>
  </si>
  <si>
    <t>per il primo mese (30 gg) o frazione</t>
  </si>
  <si>
    <t>52.02.02.05.C</t>
  </si>
  <si>
    <t>per ogni mese successivo</t>
  </si>
  <si>
    <t>52.02.02.07</t>
  </si>
  <si>
    <t>52.02.02.07.B</t>
  </si>
  <si>
    <t>Messa a disposizione di barriere prefabbricate in calcestruzzo, tipo New Jersey</t>
  </si>
  <si>
    <t>52.02.02.07.C</t>
  </si>
  <si>
    <t>52.02.02.11</t>
  </si>
  <si>
    <t>52.02.02.11.A</t>
  </si>
  <si>
    <t>Delineatore flessibile</t>
  </si>
  <si>
    <t>Utilizzo di ogni delineatore</t>
  </si>
  <si>
    <t>52.02.02.11.B</t>
  </si>
  <si>
    <t>Allestimento e rimozione di ogni delineatore</t>
  </si>
  <si>
    <t xml:space="preserve">REGOLAMENTAZIONE E SISTEMAZIONE DELL'INCROCIO TRA I KM 59,200 E 59,700 DELLA SS 49 E LA MAXIMILIANSTRAßE NEL COMUNE DI DOBBIACO.
</t>
  </si>
  <si>
    <t>99.04.01.02*</t>
  </si>
  <si>
    <t>99.04.01.02*.A</t>
  </si>
  <si>
    <t>Messa a dimora piante:</t>
  </si>
  <si>
    <t>Bambusa Pymaeus</t>
  </si>
  <si>
    <t>Potentilla Fruticosa</t>
  </si>
  <si>
    <t>99.04.01.02*.B</t>
  </si>
  <si>
    <t>99.04.01.02*.C</t>
  </si>
  <si>
    <t>Miscanthus sin Zebrinus</t>
  </si>
  <si>
    <t>01.10.01.01</t>
  </si>
  <si>
    <t>Informazione e formazione: uso dispositivi DPI e norme di comportamento</t>
  </si>
  <si>
    <t>01.10.01.02</t>
  </si>
  <si>
    <t>Informazione e formazione: modalità di utilizzo e sanificazione dei mezzi e/o attrezzature di uso collettivo o individuale in dotazione</t>
  </si>
  <si>
    <t>01.10.01.06</t>
  </si>
  <si>
    <t>Cartello di informazione, prescrizione obblighi, ancorato su parete o su palo</t>
  </si>
  <si>
    <t>01.10.02.01</t>
  </si>
  <si>
    <t>Operazioni per ricevimento merce all'ingresso/uscita del cantiere, protocolli per il ricevimento delle forniture</t>
  </si>
  <si>
    <t>01.10.02.02</t>
  </si>
  <si>
    <t>Postazione igienica dedicata completa per la pulizia delle mani</t>
  </si>
  <si>
    <t>01.10.03.01</t>
  </si>
  <si>
    <t>Disinfezione di luoghi o locali chiusi</t>
  </si>
  <si>
    <t>01.10.03.03</t>
  </si>
  <si>
    <t>Disinfezione dell'abitacolo o della cabina di guida dell'automezzo aziendale</t>
  </si>
  <si>
    <t>01.10.03.04</t>
  </si>
  <si>
    <t>Disinfezione di oggetti adibiti ad uso promiscuo</t>
  </si>
  <si>
    <t>01.10.03.05</t>
  </si>
  <si>
    <t>Sanificazione con prodotti contenenti ipoclorito di sodio eseguita da impresa qualificata</t>
  </si>
  <si>
    <t>01.10.03.06</t>
  </si>
  <si>
    <t>Sanificazione dell'abitacolo o della cabina di guida dell'automezzo aziendale eseguita da impresa qualificata</t>
  </si>
  <si>
    <t>01.10.04.01</t>
  </si>
  <si>
    <t>Maschere facciali monouso di tipo chirurgico</t>
  </si>
  <si>
    <t>01.10.04.05</t>
  </si>
  <si>
    <t>Guanti monouso in lattice</t>
  </si>
  <si>
    <t>01.10.04.06</t>
  </si>
  <si>
    <t>Fornitura di soluzione idroalcolica per l'igienizzazione delle mani</t>
  </si>
  <si>
    <t>l</t>
  </si>
  <si>
    <t>OG3</t>
  </si>
  <si>
    <t>Sovrapprezzo per installazione di cantiere utilizzando una emulsione bituminosa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</si>
</sst>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\ &quot;€&quot;;\-#,##0.00\ &quot;€&quot;"/>
    <numFmt numFmtId="165" formatCode="#,##0.00\ &quot;€&quot;"/>
    <numFmt numFmtId="166" formatCode="000000"/>
    <numFmt numFmtId="167" formatCode="00000000&quot;-&quot;0"/>
    <numFmt numFmtId="168" formatCode="dd\/mm\/yyyy;@"/>
    <numFmt numFmtId="169" formatCode="#,##0.00_ ;\-#,##0.00\ "/>
    <numFmt numFmtId="170" formatCode=";;;"/>
  </numFmts>
  <fonts count="1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6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 applyProtection="1">
      <protection hidden="1"/>
    </xf>
    <xf numFmtId="0" fontId="5" fillId="0" borderId="0" xfId="0" applyFont="1" applyFill="1" applyBorder="1" applyProtection="1">
      <protection hidden="1"/>
    </xf>
    <xf numFmtId="0" fontId="3" fillId="0" borderId="1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2" xfId="0" applyFont="1" applyFill="1" applyBorder="1" applyAlignment="1" applyProtection="1">
      <protection hidden="1"/>
    </xf>
    <xf numFmtId="0" fontId="5" fillId="0" borderId="3" xfId="0" applyFont="1" applyFill="1" applyBorder="1" applyAlignment="1" applyProtection="1">
      <protection hidden="1"/>
    </xf>
    <xf numFmtId="0" fontId="0" fillId="0" borderId="0" xfId="0" applyFill="1" applyBorder="1"/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3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center" vertical="center" textRotation="90" wrapText="1"/>
      <protection hidden="1"/>
    </xf>
    <xf numFmtId="0" fontId="5" fillId="2" borderId="5" xfId="0" applyFont="1" applyFill="1" applyBorder="1" applyAlignment="1" applyProtection="1">
      <alignment horizontal="center" vertical="center" textRotation="90" wrapText="1"/>
      <protection hidden="1"/>
    </xf>
    <xf numFmtId="0" fontId="5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49" fontId="4" fillId="2" borderId="2" xfId="0" applyNumberFormat="1" applyFont="1" applyFill="1" applyBorder="1" applyAlignment="1" applyProtection="1">
      <alignment vertical="center" wrapText="1"/>
      <protection hidden="1"/>
    </xf>
    <xf numFmtId="49" fontId="4" fillId="2" borderId="3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49" fontId="3" fillId="2" borderId="2" xfId="0" applyNumberFormat="1" applyFont="1" applyFill="1" applyBorder="1" applyAlignment="1" applyProtection="1">
      <alignment vertical="center" wrapText="1"/>
      <protection hidden="1"/>
    </xf>
    <xf numFmtId="49" fontId="3" fillId="2" borderId="3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10" fontId="4" fillId="2" borderId="4" xfId="8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Fill="1" applyBorder="1" applyAlignment="1" applyProtection="1">
      <alignment wrapText="1"/>
      <protection hidden="1"/>
    </xf>
    <xf numFmtId="0" fontId="0" fillId="0" borderId="0" xfId="0" applyAlignment="1"/>
    <xf numFmtId="0" fontId="7" fillId="0" borderId="0" xfId="0" applyFont="1" applyAlignment="1"/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Fill="1" applyBorder="1" applyAlignment="1" applyProtection="1">
      <protection hidden="1"/>
    </xf>
    <xf numFmtId="9" fontId="0" fillId="0" borderId="0" xfId="0" applyNumberFormat="1" applyProtection="1">
      <protection hidden="1"/>
    </xf>
    <xf numFmtId="10" fontId="0" fillId="0" borderId="0" xfId="8" applyNumberFormat="1" applyFont="1" applyProtection="1">
      <protection hidden="1"/>
    </xf>
    <xf numFmtId="9" fontId="0" fillId="0" borderId="0" xfId="8" applyFont="1" applyProtection="1"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166" fontId="4" fillId="0" borderId="0" xfId="0" applyNumberFormat="1" applyFont="1" applyFill="1" applyBorder="1" applyAlignment="1" applyProtection="1">
      <alignment vertical="center"/>
      <protection locked="0" hidden="1"/>
    </xf>
    <xf numFmtId="0" fontId="4" fillId="0" borderId="0" xfId="0" applyFont="1" applyFill="1" applyBorder="1" applyProtection="1">
      <protection hidden="1"/>
    </xf>
    <xf numFmtId="167" fontId="4" fillId="0" borderId="0" xfId="0" applyNumberFormat="1" applyFont="1" applyFill="1" applyBorder="1" applyAlignment="1" applyProtection="1">
      <alignment vertical="center"/>
      <protection locked="0" hidden="1"/>
    </xf>
    <xf numFmtId="166" fontId="4" fillId="0" borderId="0" xfId="0" applyNumberFormat="1" applyFont="1" applyFill="1" applyBorder="1" applyAlignment="1" applyProtection="1">
      <alignment vertical="center"/>
      <protection hidden="1"/>
    </xf>
    <xf numFmtId="166" fontId="4" fillId="4" borderId="4" xfId="0" applyNumberFormat="1" applyFont="1" applyFill="1" applyBorder="1" applyAlignment="1" applyProtection="1">
      <alignment vertical="center"/>
      <protection hidden="1"/>
    </xf>
    <xf numFmtId="167" fontId="4" fillId="4" borderId="4" xfId="0" applyNumberFormat="1" applyFont="1" applyFill="1" applyBorder="1" applyAlignment="1" applyProtection="1">
      <alignment vertical="center"/>
      <protection hidden="1"/>
    </xf>
    <xf numFmtId="0" fontId="5" fillId="0" borderId="5" xfId="0" applyFont="1" applyBorder="1" applyProtection="1"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0" fillId="0" borderId="5" xfId="0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2" fontId="5" fillId="0" borderId="4" xfId="0" applyNumberFormat="1" applyFont="1" applyFill="1" applyBorder="1" applyAlignment="1" applyProtection="1">
      <alignment vertical="center" wrapText="1"/>
      <protection hidden="1"/>
    </xf>
    <xf numFmtId="2" fontId="4" fillId="2" borderId="4" xfId="3" applyNumberFormat="1" applyFont="1" applyFill="1" applyBorder="1" applyAlignment="1" applyProtection="1">
      <alignment horizontal="right" vertical="center" indent="1"/>
      <protection hidden="1"/>
    </xf>
    <xf numFmtId="2" fontId="5" fillId="4" borderId="4" xfId="3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vertical="center"/>
      <protection hidden="1"/>
    </xf>
    <xf numFmtId="0" fontId="0" fillId="0" borderId="0" xfId="0" applyFill="1"/>
    <xf numFmtId="0" fontId="5" fillId="0" borderId="0" xfId="0" applyFont="1" applyFill="1" applyBorder="1" applyAlignment="1" applyProtection="1">
      <alignment horizontal="center"/>
      <protection locked="0"/>
    </xf>
    <xf numFmtId="168" fontId="4" fillId="0" borderId="0" xfId="0" applyNumberFormat="1" applyFont="1" applyFill="1" applyBorder="1" applyProtection="1">
      <protection hidden="1"/>
    </xf>
    <xf numFmtId="0" fontId="5" fillId="4" borderId="4" xfId="0" applyFont="1" applyFill="1" applyBorder="1" applyAlignment="1" applyProtection="1">
      <alignment vertical="center" wrapText="1"/>
      <protection locked="0" hidden="1"/>
    </xf>
    <xf numFmtId="0" fontId="5" fillId="4" borderId="4" xfId="0" applyNumberFormat="1" applyFont="1" applyFill="1" applyBorder="1" applyAlignment="1" applyProtection="1">
      <alignment vertical="center"/>
      <protection locked="0" hidden="1"/>
    </xf>
    <xf numFmtId="0" fontId="5" fillId="4" borderId="4" xfId="0" applyFont="1" applyFill="1" applyBorder="1" applyAlignment="1" applyProtection="1">
      <alignment horizontal="center" vertical="center" wrapText="1"/>
      <protection locked="0"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6" borderId="4" xfId="0" applyFont="1" applyFill="1" applyBorder="1" applyAlignment="1" applyProtection="1">
      <alignment vertical="center" wrapText="1"/>
      <protection hidden="1"/>
    </xf>
    <xf numFmtId="0" fontId="5" fillId="6" borderId="4" xfId="0" applyNumberFormat="1" applyFont="1" applyFill="1" applyBorder="1" applyAlignment="1" applyProtection="1">
      <alignment vertical="center" wrapText="1"/>
      <protection hidden="1"/>
    </xf>
    <xf numFmtId="0" fontId="5" fillId="6" borderId="4" xfId="0" applyFont="1" applyFill="1" applyBorder="1" applyAlignment="1" applyProtection="1">
      <alignment horizontal="center" vertical="center" wrapText="1"/>
      <protection hidden="1"/>
    </xf>
    <xf numFmtId="0" fontId="5" fillId="6" borderId="2" xfId="0" applyFont="1" applyFill="1" applyBorder="1" applyAlignment="1" applyProtection="1">
      <alignment horizontal="center" vertical="center" wrapText="1"/>
      <protection hidden="1"/>
    </xf>
    <xf numFmtId="49" fontId="5" fillId="6" borderId="4" xfId="0" applyNumberFormat="1" applyFont="1" applyFill="1" applyBorder="1" applyAlignment="1" applyProtection="1">
      <alignment vertical="center" wrapText="1"/>
      <protection hidden="1"/>
    </xf>
    <xf numFmtId="0" fontId="5" fillId="6" borderId="4" xfId="0" applyFont="1" applyFill="1" applyBorder="1" applyAlignment="1" applyProtection="1">
      <alignment vertical="center"/>
      <protection hidden="1"/>
    </xf>
    <xf numFmtId="165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9" fontId="5" fillId="0" borderId="0" xfId="3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170" fontId="0" fillId="0" borderId="0" xfId="0" applyNumberFormat="1" applyProtection="1">
      <protection hidden="1"/>
    </xf>
    <xf numFmtId="2" fontId="5" fillId="6" borderId="4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/>
    <xf numFmtId="2" fontId="5" fillId="6" borderId="4" xfId="0" applyNumberFormat="1" applyFont="1" applyFill="1" applyBorder="1" applyAlignment="1" applyProtection="1">
      <alignment vertical="center" wrapText="1"/>
      <protection locked="0" hidden="1"/>
    </xf>
    <xf numFmtId="2" fontId="5" fillId="0" borderId="0" xfId="0" applyNumberFormat="1" applyFont="1" applyProtection="1">
      <protection locked="0" hidden="1"/>
    </xf>
    <xf numFmtId="169" fontId="5" fillId="0" borderId="0" xfId="3" applyNumberFormat="1" applyFont="1" applyProtection="1">
      <protection locked="0" hidden="1"/>
    </xf>
    <xf numFmtId="0" fontId="5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49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49" fontId="5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wrapText="1"/>
      <protection hidden="1"/>
    </xf>
    <xf numFmtId="169" fontId="11" fillId="0" borderId="0" xfId="3" applyNumberFormat="1" applyFont="1" applyProtection="1">
      <protection hidden="1"/>
    </xf>
    <xf numFmtId="2" fontId="11" fillId="0" borderId="0" xfId="0" applyNumberFormat="1" applyFont="1" applyProtection="1">
      <protection locked="0" hidden="1"/>
    </xf>
    <xf numFmtId="0" fontId="5" fillId="0" borderId="4" xfId="0" applyFont="1" applyBorder="1"/>
    <xf numFmtId="0" fontId="5" fillId="0" borderId="4" xfId="0" applyFont="1" applyBorder="1" applyProtection="1">
      <protection hidden="1"/>
    </xf>
    <xf numFmtId="0" fontId="5" fillId="0" borderId="4" xfId="0" applyFont="1" applyBorder="1" applyAlignment="1" applyProtection="1">
      <alignment wrapText="1"/>
      <protection hidden="1"/>
    </xf>
    <xf numFmtId="0" fontId="5" fillId="0" borderId="4" xfId="0" applyFont="1" applyBorder="1" applyAlignment="1" applyProtection="1">
      <alignment horizontal="center"/>
      <protection hidden="1"/>
    </xf>
    <xf numFmtId="2" fontId="5" fillId="8" borderId="4" xfId="3" applyNumberFormat="1" applyFont="1" applyFill="1" applyBorder="1" applyAlignment="1" applyProtection="1">
      <alignment vertical="center" wrapText="1"/>
      <protection locked="0" hidden="1"/>
    </xf>
    <xf numFmtId="164" fontId="5" fillId="7" borderId="2" xfId="3" applyNumberFormat="1" applyFont="1" applyFill="1" applyBorder="1" applyAlignment="1" applyProtection="1">
      <alignment horizontal="center" vertical="center" wrapText="1"/>
      <protection locked="0" hidden="1"/>
    </xf>
    <xf numFmtId="164" fontId="5" fillId="7" borderId="3" xfId="3" applyNumberFormat="1" applyFont="1" applyFill="1" applyBorder="1" applyAlignment="1" applyProtection="1">
      <alignment horizontal="center" vertical="center" wrapText="1"/>
      <protection locked="0" hidden="1"/>
    </xf>
    <xf numFmtId="164" fontId="5" fillId="7" borderId="5" xfId="3" applyNumberFormat="1" applyFont="1" applyFill="1" applyBorder="1" applyAlignment="1" applyProtection="1">
      <alignment horizontal="center" vertical="center" wrapText="1"/>
      <protection locked="0" hidden="1"/>
    </xf>
    <xf numFmtId="164" fontId="5" fillId="8" borderId="2" xfId="3" applyNumberFormat="1" applyFont="1" applyFill="1" applyBorder="1" applyAlignment="1" applyProtection="1">
      <alignment horizontal="center" vertical="center" wrapText="1"/>
      <protection locked="0" hidden="1"/>
    </xf>
    <xf numFmtId="164" fontId="5" fillId="8" borderId="3" xfId="3" applyNumberFormat="1" applyFont="1" applyFill="1" applyBorder="1" applyAlignment="1" applyProtection="1">
      <alignment horizontal="center" vertical="center" wrapText="1"/>
      <protection locked="0" hidden="1"/>
    </xf>
    <xf numFmtId="164" fontId="5" fillId="8" borderId="5" xfId="3" applyNumberFormat="1" applyFont="1" applyFill="1" applyBorder="1" applyAlignment="1" applyProtection="1">
      <alignment horizontal="center" vertical="center" wrapText="1"/>
      <protection locked="0" hidden="1"/>
    </xf>
    <xf numFmtId="2" fontId="5" fillId="7" borderId="4" xfId="3" applyNumberFormat="1" applyFont="1" applyFill="1" applyBorder="1" applyAlignment="1" applyProtection="1">
      <alignment vertical="center" wrapText="1"/>
      <protection locked="0" hidden="1"/>
    </xf>
    <xf numFmtId="164" fontId="9" fillId="9" borderId="4" xfId="3" applyNumberFormat="1" applyFont="1" applyFill="1" applyBorder="1" applyAlignment="1" applyProtection="1">
      <alignment horizontal="center" vertical="center" wrapText="1"/>
      <protection locked="0" hidden="1"/>
    </xf>
    <xf numFmtId="2" fontId="0" fillId="7" borderId="2" xfId="0" applyNumberFormat="1" applyFill="1" applyBorder="1" applyAlignment="1" applyProtection="1">
      <alignment vertical="center"/>
      <protection hidden="1"/>
    </xf>
    <xf numFmtId="2" fontId="0" fillId="7" borderId="3" xfId="0" applyNumberFormat="1" applyFill="1" applyBorder="1" applyAlignment="1" applyProtection="1">
      <alignment vertical="center"/>
      <protection hidden="1"/>
    </xf>
    <xf numFmtId="2" fontId="0" fillId="7" borderId="5" xfId="0" applyNumberFormat="1" applyFill="1" applyBorder="1" applyAlignment="1" applyProtection="1">
      <alignment vertical="center"/>
      <protection hidden="1"/>
    </xf>
    <xf numFmtId="2" fontId="5" fillId="8" borderId="4" xfId="3" applyNumberFormat="1" applyFont="1" applyFill="1" applyBorder="1" applyAlignment="1" applyProtection="1">
      <alignment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5" fillId="5" borderId="3" xfId="0" applyFont="1" applyFill="1" applyBorder="1" applyAlignment="1" applyProtection="1">
      <alignment horizontal="center"/>
      <protection locked="0" hidden="1"/>
    </xf>
    <xf numFmtId="0" fontId="5" fillId="5" borderId="5" xfId="0" applyFont="1" applyFill="1" applyBorder="1" applyAlignment="1" applyProtection="1">
      <alignment horizontal="center"/>
      <protection locked="0" hidden="1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hidden="1"/>
    </xf>
    <xf numFmtId="165" fontId="4" fillId="0" borderId="2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4" fillId="0" borderId="5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left" vertical="top" wrapText="1"/>
    </xf>
    <xf numFmtId="0" fontId="5" fillId="4" borderId="3" xfId="0" applyFont="1" applyFill="1" applyBorder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hidden="1"/>
    </xf>
    <xf numFmtId="49" fontId="4" fillId="2" borderId="3" xfId="0" applyNumberFormat="1" applyFont="1" applyFill="1" applyBorder="1" applyAlignment="1" applyProtection="1">
      <alignment vertical="center" wrapText="1"/>
      <protection hidden="1"/>
    </xf>
    <xf numFmtId="49" fontId="4" fillId="2" borderId="5" xfId="0" applyNumberFormat="1" applyFont="1" applyFill="1" applyBorder="1" applyAlignment="1" applyProtection="1">
      <alignment vertical="center" wrapText="1"/>
      <protection hidden="1"/>
    </xf>
    <xf numFmtId="0" fontId="4" fillId="2" borderId="2" xfId="0" applyNumberFormat="1" applyFont="1" applyFill="1" applyBorder="1" applyAlignment="1" applyProtection="1">
      <alignment vertical="center" wrapText="1"/>
      <protection hidden="1"/>
    </xf>
    <xf numFmtId="0" fontId="4" fillId="2" borderId="3" xfId="0" applyNumberFormat="1" applyFont="1" applyFill="1" applyBorder="1" applyAlignment="1" applyProtection="1">
      <alignment vertical="center" wrapText="1"/>
      <protection hidden="1"/>
    </xf>
    <xf numFmtId="0" fontId="4" fillId="2" borderId="5" xfId="0" applyNumberFormat="1" applyFon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</cellXfs>
  <cellStyles count="14">
    <cellStyle name="Currency 2" xfId="1" xr:uid="{00000000-0005-0000-0000-000000000000}"/>
    <cellStyle name="Komma 2" xfId="2" xr:uid="{00000000-0005-0000-0000-000001000000}"/>
    <cellStyle name="Migliaia" xfId="3" builtinId="3"/>
    <cellStyle name="Migliaia 2" xfId="4" xr:uid="{00000000-0005-0000-0000-000003000000}"/>
    <cellStyle name="Normal 2" xfId="5" xr:uid="{00000000-0005-0000-0000-000004000000}"/>
    <cellStyle name="Normale" xfId="0" builtinId="0"/>
    <cellStyle name="Normale 2" xfId="6" xr:uid="{00000000-0005-0000-0000-000006000000}"/>
    <cellStyle name="Percent 2" xfId="7" xr:uid="{00000000-0005-0000-0000-000007000000}"/>
    <cellStyle name="Percentuale" xfId="8" builtinId="5"/>
    <cellStyle name="Percentuale 2" xfId="9" xr:uid="{00000000-0005-0000-0000-000009000000}"/>
    <cellStyle name="Prozent 2" xfId="10" xr:uid="{00000000-0005-0000-0000-00000A000000}"/>
    <cellStyle name="Prozent 3" xfId="11" xr:uid="{00000000-0005-0000-0000-00000B000000}"/>
    <cellStyle name="Standard 2" xfId="12" xr:uid="{00000000-0005-0000-0000-00000C000000}"/>
    <cellStyle name="Währung 2" xfId="13" xr:uid="{00000000-0005-0000-0000-00000D000000}"/>
  </cellStyles>
  <dxfs count="25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opLeftCell="A18" zoomScaleNormal="100" workbookViewId="0">
      <selection activeCell="E35" sqref="E35:H35"/>
    </sheetView>
  </sheetViews>
  <sheetFormatPr defaultColWidth="11.42578125" defaultRowHeight="12.75" x14ac:dyDescent="0.2"/>
  <cols>
    <col min="1" max="1" width="5.5703125" customWidth="1"/>
    <col min="2" max="2" width="13" style="1" customWidth="1"/>
    <col min="3" max="3" width="1.7109375" style="1" bestFit="1" customWidth="1"/>
    <col min="4" max="4" width="57.7109375" style="1" customWidth="1"/>
    <col min="5" max="5" width="16.7109375" style="1" customWidth="1"/>
    <col min="6" max="6" width="15" style="1" customWidth="1"/>
    <col min="7" max="7" width="11.28515625" style="1" customWidth="1"/>
    <col min="8" max="8" width="17" customWidth="1"/>
  </cols>
  <sheetData>
    <row r="1" spans="1:11" ht="15" x14ac:dyDescent="0.25">
      <c r="A1" s="126" t="s">
        <v>281</v>
      </c>
      <c r="B1" s="126"/>
      <c r="C1" s="126"/>
      <c r="D1" s="126"/>
      <c r="E1" s="126"/>
      <c r="F1" s="126"/>
      <c r="G1" s="126"/>
      <c r="H1" s="126"/>
      <c r="I1" s="126"/>
      <c r="J1" s="126"/>
      <c r="K1" s="31"/>
    </row>
    <row r="3" spans="1:11" ht="26.25" customHeight="1" x14ac:dyDescent="0.2">
      <c r="A3" s="127" t="s">
        <v>245</v>
      </c>
      <c r="B3" s="128"/>
      <c r="C3" s="129"/>
      <c r="D3" s="130" t="s">
        <v>598</v>
      </c>
      <c r="E3" s="131"/>
      <c r="F3" s="131"/>
      <c r="G3" s="131"/>
      <c r="H3" s="132"/>
    </row>
    <row r="4" spans="1:11" x14ac:dyDescent="0.2">
      <c r="A4" s="1"/>
      <c r="C4" s="11"/>
      <c r="F4" s="2"/>
      <c r="G4" s="2"/>
    </row>
    <row r="5" spans="1:11" ht="15" x14ac:dyDescent="0.25">
      <c r="A5" s="3" t="s">
        <v>246</v>
      </c>
      <c r="B5" s="3"/>
      <c r="C5" s="45"/>
      <c r="D5" s="3"/>
      <c r="E5" s="4"/>
      <c r="F5" s="5"/>
      <c r="G5" s="5"/>
    </row>
    <row r="6" spans="1:11" x14ac:dyDescent="0.2">
      <c r="A6" s="6" t="s">
        <v>247</v>
      </c>
      <c r="B6" s="7"/>
      <c r="C6" s="46"/>
      <c r="D6" s="7"/>
      <c r="E6" s="133" t="s">
        <v>57</v>
      </c>
      <c r="F6" s="134"/>
      <c r="G6" s="135"/>
      <c r="H6" s="135"/>
    </row>
    <row r="7" spans="1:11" x14ac:dyDescent="0.2">
      <c r="A7" s="39"/>
      <c r="B7" s="38"/>
      <c r="C7" s="47"/>
      <c r="D7"/>
      <c r="E7"/>
      <c r="F7" s="8"/>
      <c r="G7" s="2"/>
      <c r="H7" s="8"/>
    </row>
    <row r="8" spans="1:11" x14ac:dyDescent="0.2">
      <c r="A8" s="9" t="s">
        <v>248</v>
      </c>
      <c r="B8" s="10"/>
      <c r="C8" s="48"/>
      <c r="D8" s="10"/>
      <c r="E8" s="117" t="s">
        <v>3</v>
      </c>
      <c r="F8" s="118"/>
      <c r="G8" s="119"/>
      <c r="H8" s="119"/>
    </row>
    <row r="9" spans="1:11" x14ac:dyDescent="0.2">
      <c r="A9" s="39"/>
      <c r="B9" s="38"/>
      <c r="C9" s="47"/>
      <c r="D9"/>
      <c r="E9"/>
      <c r="F9" s="8"/>
      <c r="G9" s="2"/>
      <c r="H9" s="8"/>
    </row>
    <row r="10" spans="1:11" x14ac:dyDescent="0.2">
      <c r="A10" s="6" t="s">
        <v>277</v>
      </c>
      <c r="B10" s="7"/>
      <c r="C10" s="46"/>
      <c r="D10" s="7"/>
      <c r="E10" s="65">
        <v>566163.26</v>
      </c>
      <c r="F10" s="8"/>
      <c r="G10" s="2"/>
      <c r="H10" s="8"/>
    </row>
    <row r="11" spans="1:11" x14ac:dyDescent="0.2">
      <c r="A11" s="6" t="s">
        <v>278</v>
      </c>
      <c r="B11" s="7"/>
      <c r="C11" s="46"/>
      <c r="D11" s="7"/>
      <c r="E11" s="65"/>
      <c r="F11" s="50"/>
      <c r="G11" s="50"/>
      <c r="H11" s="50"/>
    </row>
    <row r="12" spans="1:11" x14ac:dyDescent="0.2">
      <c r="A12" s="1"/>
      <c r="E12" s="11"/>
      <c r="F12" s="2"/>
      <c r="G12" s="2"/>
    </row>
    <row r="13" spans="1:11" x14ac:dyDescent="0.2">
      <c r="A13" s="6" t="s">
        <v>274</v>
      </c>
      <c r="B13" s="7"/>
      <c r="C13" s="7"/>
      <c r="D13" s="7"/>
      <c r="E13" s="66"/>
      <c r="F13" s="51"/>
      <c r="G13" s="51"/>
      <c r="H13" s="51"/>
    </row>
    <row r="14" spans="1:11" x14ac:dyDescent="0.2">
      <c r="A14" s="1"/>
      <c r="F14" s="2"/>
      <c r="G14" s="2"/>
      <c r="H14" s="8"/>
    </row>
    <row r="15" spans="1:11" x14ac:dyDescent="0.2">
      <c r="A15" s="6" t="s">
        <v>275</v>
      </c>
      <c r="B15" s="62"/>
      <c r="C15" s="62"/>
      <c r="D15" s="58"/>
      <c r="E15" s="66"/>
      <c r="F15" s="2"/>
      <c r="G15" s="2"/>
      <c r="H15" s="8"/>
    </row>
    <row r="16" spans="1:11" x14ac:dyDescent="0.2">
      <c r="A16" s="1"/>
      <c r="F16" s="2"/>
      <c r="G16" s="2"/>
      <c r="H16" s="8"/>
    </row>
    <row r="17" spans="1:9" x14ac:dyDescent="0.2">
      <c r="A17" s="9" t="s">
        <v>249</v>
      </c>
      <c r="B17" s="10"/>
      <c r="C17" s="10"/>
      <c r="D17" s="10"/>
      <c r="E17" s="56"/>
      <c r="F17" s="52"/>
      <c r="G17" s="52"/>
      <c r="H17" s="52"/>
    </row>
    <row r="18" spans="1:9" x14ac:dyDescent="0.2">
      <c r="A18" s="67"/>
      <c r="B18" s="67"/>
      <c r="C18" s="67"/>
      <c r="D18" s="67"/>
      <c r="E18" s="55"/>
      <c r="F18" s="52"/>
      <c r="G18" s="52"/>
      <c r="H18" s="52"/>
    </row>
    <row r="19" spans="1:9" x14ac:dyDescent="0.2">
      <c r="A19" s="9" t="s">
        <v>276</v>
      </c>
      <c r="B19" s="10"/>
      <c r="C19" s="48"/>
      <c r="D19" s="10"/>
      <c r="E19" s="57"/>
      <c r="F19" s="52"/>
      <c r="G19" s="52"/>
      <c r="H19" s="52"/>
    </row>
    <row r="20" spans="1:9" x14ac:dyDescent="0.2">
      <c r="A20" s="1"/>
      <c r="B20" s="12"/>
      <c r="C20" s="12"/>
      <c r="D20" s="12"/>
      <c r="E20" s="12"/>
      <c r="F20" s="2"/>
      <c r="G20" s="53"/>
      <c r="H20" s="8"/>
    </row>
    <row r="21" spans="1:9" x14ac:dyDescent="0.2">
      <c r="A21" s="9" t="s">
        <v>264</v>
      </c>
      <c r="B21" s="10"/>
      <c r="C21" s="10"/>
      <c r="D21" s="10"/>
      <c r="E21" s="57"/>
      <c r="F21" s="54"/>
      <c r="G21" s="54"/>
      <c r="H21" s="54"/>
    </row>
    <row r="22" spans="1:9" x14ac:dyDescent="0.2">
      <c r="A22" s="1"/>
    </row>
    <row r="23" spans="1:9" x14ac:dyDescent="0.2">
      <c r="A23" s="1"/>
      <c r="G23" s="2"/>
    </row>
    <row r="24" spans="1:9" ht="15" x14ac:dyDescent="0.25">
      <c r="A24" s="4" t="s">
        <v>250</v>
      </c>
      <c r="B24" s="4"/>
      <c r="C24" s="4"/>
      <c r="D24" s="4"/>
      <c r="E24" s="4"/>
      <c r="F24" s="4"/>
      <c r="G24" s="5"/>
    </row>
    <row r="25" spans="1:9" s="38" customFormat="1" ht="15" x14ac:dyDescent="0.25">
      <c r="A25" s="6" t="s">
        <v>251</v>
      </c>
      <c r="B25" s="6"/>
      <c r="C25" s="6"/>
      <c r="D25" s="60"/>
      <c r="E25" s="120"/>
      <c r="F25" s="121"/>
      <c r="G25" s="121"/>
      <c r="H25" s="122"/>
      <c r="I25" s="5"/>
    </row>
    <row r="26" spans="1:9" s="38" customFormat="1" ht="15" x14ac:dyDescent="0.25">
      <c r="A26" s="40"/>
      <c r="B26" s="40"/>
      <c r="C26" s="40"/>
      <c r="D26" s="19"/>
      <c r="E26" s="61"/>
      <c r="F26" s="61"/>
      <c r="G26" s="61"/>
      <c r="H26" s="61"/>
      <c r="I26" s="5"/>
    </row>
    <row r="27" spans="1:9" s="38" customFormat="1" x14ac:dyDescent="0.2">
      <c r="A27" s="6" t="s">
        <v>252</v>
      </c>
      <c r="B27" s="6"/>
      <c r="C27" s="46"/>
      <c r="D27" s="58"/>
      <c r="E27" s="120"/>
      <c r="F27" s="121"/>
      <c r="G27" s="121"/>
      <c r="H27" s="122"/>
    </row>
    <row r="28" spans="1:9" ht="15" x14ac:dyDescent="0.25">
      <c r="A28" s="1"/>
      <c r="B28" s="4"/>
      <c r="C28" s="4"/>
      <c r="D28" s="4"/>
      <c r="E28" s="4"/>
      <c r="F28" s="4"/>
      <c r="G28" s="5"/>
    </row>
    <row r="29" spans="1:9" x14ac:dyDescent="0.2">
      <c r="A29" s="6" t="s">
        <v>253</v>
      </c>
      <c r="B29" s="7"/>
      <c r="C29" s="7"/>
      <c r="D29" s="58"/>
      <c r="E29" s="123"/>
      <c r="F29" s="124"/>
      <c r="G29" s="124"/>
      <c r="H29" s="125"/>
    </row>
    <row r="30" spans="1:9" x14ac:dyDescent="0.2">
      <c r="A30" s="40"/>
      <c r="B30" s="40"/>
      <c r="C30" s="40"/>
      <c r="D30" s="18"/>
      <c r="E30" s="69"/>
      <c r="F30" s="69"/>
      <c r="G30" s="69"/>
      <c r="H30" s="69"/>
      <c r="I30" s="68"/>
    </row>
    <row r="31" spans="1:9" x14ac:dyDescent="0.2">
      <c r="B31" s="27"/>
      <c r="C31" s="27"/>
      <c r="D31" s="28"/>
      <c r="E31" s="29"/>
      <c r="F31" s="29"/>
      <c r="G31" s="29"/>
    </row>
    <row r="32" spans="1:9" x14ac:dyDescent="0.2">
      <c r="B32" s="27"/>
      <c r="C32" s="27"/>
      <c r="D32" s="28"/>
      <c r="E32" s="29"/>
      <c r="F32" s="29"/>
      <c r="G32" s="29"/>
    </row>
    <row r="33" spans="1:8" x14ac:dyDescent="0.2">
      <c r="B33" s="27"/>
      <c r="C33" s="27"/>
      <c r="D33" s="27"/>
      <c r="E33" s="30"/>
      <c r="F33" s="30"/>
      <c r="G33" s="30"/>
    </row>
    <row r="34" spans="1:8" ht="54.75" customHeight="1" x14ac:dyDescent="0.2">
      <c r="A34" s="112" t="s">
        <v>270</v>
      </c>
      <c r="B34" s="112"/>
      <c r="C34" s="112"/>
      <c r="D34" s="112"/>
      <c r="E34" s="112"/>
      <c r="F34" s="112"/>
      <c r="G34" s="112"/>
      <c r="H34" s="112"/>
    </row>
    <row r="35" spans="1:8" ht="54.75" customHeight="1" x14ac:dyDescent="0.2">
      <c r="A35" s="105" t="s">
        <v>271</v>
      </c>
      <c r="B35" s="106"/>
      <c r="C35" s="106"/>
      <c r="D35" s="107"/>
      <c r="E35" s="111">
        <v>566163.35</v>
      </c>
      <c r="F35" s="111"/>
      <c r="G35" s="111"/>
      <c r="H35" s="111"/>
    </row>
    <row r="36" spans="1:8" ht="54.75" customHeight="1" x14ac:dyDescent="0.2">
      <c r="A36" s="108" t="s">
        <v>272</v>
      </c>
      <c r="B36" s="109"/>
      <c r="C36" s="109"/>
      <c r="D36" s="110"/>
      <c r="E36" s="104">
        <v>0</v>
      </c>
      <c r="F36" s="104"/>
      <c r="G36" s="104"/>
      <c r="H36" s="104"/>
    </row>
    <row r="37" spans="1:8" ht="54.75" customHeight="1" x14ac:dyDescent="0.2">
      <c r="A37" s="105" t="s">
        <v>287</v>
      </c>
      <c r="B37" s="106"/>
      <c r="C37" s="106"/>
      <c r="D37" s="107"/>
      <c r="E37" s="113">
        <f>SUM(E35:E36)</f>
        <v>566163.35</v>
      </c>
      <c r="F37" s="114"/>
      <c r="G37" s="114"/>
      <c r="H37" s="115"/>
    </row>
    <row r="38" spans="1:8" ht="54.75" customHeight="1" x14ac:dyDescent="0.2">
      <c r="A38" s="108" t="s">
        <v>273</v>
      </c>
      <c r="B38" s="109"/>
      <c r="C38" s="109"/>
      <c r="D38" s="110"/>
      <c r="E38" s="111">
        <v>566163.35</v>
      </c>
      <c r="F38" s="111"/>
      <c r="G38" s="111"/>
      <c r="H38" s="111"/>
    </row>
    <row r="39" spans="1:8" ht="54.75" customHeight="1" x14ac:dyDescent="0.2">
      <c r="A39" s="105" t="s">
        <v>267</v>
      </c>
      <c r="B39" s="106"/>
      <c r="C39" s="106"/>
      <c r="D39" s="107"/>
      <c r="E39" s="116">
        <f>+'Oneri sicurezza'!H7</f>
        <v>33836.65</v>
      </c>
      <c r="F39" s="116"/>
      <c r="G39" s="116"/>
      <c r="H39" s="116"/>
    </row>
    <row r="40" spans="1:8" ht="54.75" customHeight="1" x14ac:dyDescent="0.2">
      <c r="A40" s="105" t="s">
        <v>286</v>
      </c>
      <c r="B40" s="106"/>
      <c r="C40" s="106"/>
      <c r="D40" s="107"/>
      <c r="E40" s="104">
        <f>E37+E39</f>
        <v>600000</v>
      </c>
      <c r="F40" s="104"/>
      <c r="G40" s="104"/>
      <c r="H40" s="104"/>
    </row>
  </sheetData>
  <sheetProtection algorithmName="SHA-512" hashValue="ivogLu/GHw+BEDKK8zFfOVAeiLeaS7kqMX4TBjGCrpRw73mY/KcID10w6YiiP3pugW9KWzTypLH81y4PEu0SMw==" saltValue="/X0L0KO0kdgB9s3k7mNfRA==" spinCount="100000" sheet="1" formatCells="0" selectLockedCells="1"/>
  <mergeCells count="23">
    <mergeCell ref="A1:J1"/>
    <mergeCell ref="A3:C3"/>
    <mergeCell ref="D3:H3"/>
    <mergeCell ref="E6:F6"/>
    <mergeCell ref="G6:H6"/>
    <mergeCell ref="E8:F8"/>
    <mergeCell ref="G8:H8"/>
    <mergeCell ref="E25:H25"/>
    <mergeCell ref="E27:H27"/>
    <mergeCell ref="E29:H29"/>
    <mergeCell ref="A34:H34"/>
    <mergeCell ref="A39:D39"/>
    <mergeCell ref="E37:H37"/>
    <mergeCell ref="E38:H38"/>
    <mergeCell ref="E39:H39"/>
    <mergeCell ref="E40:H40"/>
    <mergeCell ref="A40:D40"/>
    <mergeCell ref="A35:D35"/>
    <mergeCell ref="A36:D36"/>
    <mergeCell ref="A37:D37"/>
    <mergeCell ref="A38:D38"/>
    <mergeCell ref="E35:H35"/>
    <mergeCell ref="E36:H36"/>
  </mergeCells>
  <conditionalFormatting sqref="E29:E30 E17:E18 E13 G8 E6 E8 G6">
    <cfRule type="cellIs" dxfId="258" priority="11" stopIfTrue="1" operator="notEqual">
      <formula>""</formula>
    </cfRule>
  </conditionalFormatting>
  <conditionalFormatting sqref="E25:E26">
    <cfRule type="cellIs" dxfId="257" priority="10" stopIfTrue="1" operator="notEqual">
      <formula>""</formula>
    </cfRule>
  </conditionalFormatting>
  <conditionalFormatting sqref="E10:E11">
    <cfRule type="cellIs" dxfId="256" priority="9" stopIfTrue="1" operator="notEqual">
      <formula>""</formula>
    </cfRule>
  </conditionalFormatting>
  <conditionalFormatting sqref="E27">
    <cfRule type="cellIs" dxfId="255" priority="7" stopIfTrue="1" operator="notEqual">
      <formula>""</formula>
    </cfRule>
  </conditionalFormatting>
  <conditionalFormatting sqref="E15">
    <cfRule type="cellIs" dxfId="254" priority="6" stopIfTrue="1" operator="notEqual">
      <formula>""</formula>
    </cfRule>
  </conditionalFormatting>
  <conditionalFormatting sqref="D3">
    <cfRule type="cellIs" dxfId="253" priority="5" stopIfTrue="1" operator="notEqual">
      <formula>""</formula>
    </cfRule>
  </conditionalFormatting>
  <conditionalFormatting sqref="E19">
    <cfRule type="cellIs" dxfId="252" priority="4" stopIfTrue="1" operator="notEqual">
      <formula>""</formula>
    </cfRule>
  </conditionalFormatting>
  <dataValidations count="3">
    <dataValidation type="list" allowBlank="1" showInputMessage="1" showErrorMessage="1" sqref="E6:F6" xr:uid="{00000000-0002-0000-0000-000000000000}">
      <formula1>Gemeinden</formula1>
    </dataValidation>
    <dataValidation type="list" allowBlank="1" showInputMessage="1" showErrorMessage="1" sqref="E8:F8" xr:uid="{00000000-0002-0000-0000-000001000000}">
      <formula1>dislocazione</formula1>
    </dataValidation>
    <dataValidation type="custom" allowBlank="1" showInputMessage="1" showErrorMessage="1" errorTitle="Attenzione!" error="Importo con solo 2 (due) posizioni decimali!!!" sqref="E10:E11" xr:uid="{00000000-0002-0000-0000-000002000000}">
      <formula1>E10=ROUND(E10,2)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N239"/>
  <sheetViews>
    <sheetView tabSelected="1" zoomScale="68" zoomScaleNormal="68" workbookViewId="0">
      <selection activeCell="G18" sqref="G18:G238"/>
    </sheetView>
  </sheetViews>
  <sheetFormatPr defaultColWidth="11.42578125" defaultRowHeight="12.75" x14ac:dyDescent="0.2"/>
  <cols>
    <col min="1" max="1" width="5.5703125" style="38" customWidth="1"/>
    <col min="2" max="2" width="14.140625" style="1" customWidth="1"/>
    <col min="3" max="3" width="2.140625" style="11" bestFit="1" customWidth="1"/>
    <col min="4" max="4" width="57.7109375" style="90" customWidth="1"/>
    <col min="5" max="5" width="16.7109375" style="11" customWidth="1"/>
    <col min="6" max="6" width="15" style="82" customWidth="1"/>
    <col min="7" max="7" width="17" style="88" customWidth="1"/>
    <col min="8" max="8" width="17" style="38" customWidth="1"/>
    <col min="9" max="10" width="11.42578125" style="47"/>
    <col min="11" max="16384" width="11.42578125" style="38"/>
  </cols>
  <sheetData>
    <row r="1" spans="1:14" ht="15" x14ac:dyDescent="0.25">
      <c r="A1" s="142" t="s">
        <v>241</v>
      </c>
      <c r="B1" s="143"/>
      <c r="C1" s="143"/>
      <c r="D1" s="143"/>
      <c r="E1" s="143"/>
      <c r="F1" s="143"/>
      <c r="G1" s="143"/>
      <c r="H1" s="143"/>
      <c r="I1" s="143"/>
      <c r="J1" s="144"/>
      <c r="K1" s="31"/>
    </row>
    <row r="2" spans="1:14" x14ac:dyDescent="0.2">
      <c r="F2" s="1"/>
      <c r="G2" s="1"/>
    </row>
    <row r="3" spans="1:14" x14ac:dyDescent="0.2">
      <c r="A3" s="1"/>
      <c r="F3" s="1"/>
      <c r="G3" s="1"/>
    </row>
    <row r="4" spans="1:14" x14ac:dyDescent="0.2">
      <c r="A4" s="1"/>
      <c r="F4" s="1"/>
      <c r="G4" s="1"/>
    </row>
    <row r="5" spans="1:14" ht="15" x14ac:dyDescent="0.2">
      <c r="A5" s="22"/>
      <c r="B5" s="22"/>
      <c r="C5" s="49"/>
      <c r="D5" s="23" t="s">
        <v>263</v>
      </c>
      <c r="E5" s="92"/>
      <c r="F5" s="24"/>
      <c r="G5" s="24"/>
      <c r="H5" s="25"/>
    </row>
    <row r="6" spans="1:14" x14ac:dyDescent="0.2">
      <c r="A6" s="1"/>
      <c r="F6" s="1"/>
      <c r="G6" s="1"/>
      <c r="H6" s="1"/>
    </row>
    <row r="7" spans="1:14" x14ac:dyDescent="0.2">
      <c r="A7" s="22"/>
      <c r="B7" s="22"/>
      <c r="C7" s="49"/>
      <c r="D7" s="136" t="s">
        <v>280</v>
      </c>
      <c r="E7" s="137"/>
      <c r="F7" s="137"/>
      <c r="G7" s="138"/>
      <c r="H7" s="64">
        <f>SUM($H$17:$H$10037)</f>
        <v>0</v>
      </c>
    </row>
    <row r="8" spans="1:14" x14ac:dyDescent="0.2">
      <c r="A8" s="22"/>
      <c r="B8" s="22"/>
      <c r="C8" s="49"/>
      <c r="D8" s="136" t="s">
        <v>279</v>
      </c>
      <c r="E8" s="137"/>
      <c r="F8" s="137"/>
      <c r="G8" s="138"/>
      <c r="H8" s="64">
        <v>566163.35</v>
      </c>
    </row>
    <row r="9" spans="1:14" x14ac:dyDescent="0.2">
      <c r="B9" s="22"/>
      <c r="C9" s="49"/>
      <c r="D9" s="139" t="str">
        <f>IF(H9&lt;0,"Ribasso d'asta in %",IF(H9&gt;0,"Rialzo d'asta in %",""))</f>
        <v>Ribasso d'asta in %</v>
      </c>
      <c r="E9" s="140"/>
      <c r="F9" s="140"/>
      <c r="G9" s="141"/>
      <c r="H9" s="26">
        <f>IF(H8=0,0,(H7/H8)-1)</f>
        <v>-1</v>
      </c>
    </row>
    <row r="10" spans="1:14" x14ac:dyDescent="0.2">
      <c r="F10" s="1"/>
      <c r="G10" s="1"/>
    </row>
    <row r="11" spans="1:14" x14ac:dyDescent="0.2">
      <c r="F11" s="1"/>
      <c r="G11" s="1"/>
    </row>
    <row r="12" spans="1:14" x14ac:dyDescent="0.2">
      <c r="F12" s="1"/>
      <c r="G12" s="59"/>
      <c r="H12" s="1"/>
    </row>
    <row r="13" spans="1:14" x14ac:dyDescent="0.2">
      <c r="F13" s="1"/>
      <c r="G13" s="59"/>
      <c r="H13" s="70"/>
    </row>
    <row r="14" spans="1:14" x14ac:dyDescent="0.2">
      <c r="A14" s="1"/>
      <c r="F14" s="1"/>
      <c r="G14" s="1"/>
    </row>
    <row r="15" spans="1:14" ht="15" x14ac:dyDescent="0.25">
      <c r="A15" s="13"/>
      <c r="B15" s="3" t="s">
        <v>254</v>
      </c>
      <c r="C15" s="45"/>
      <c r="D15" s="91"/>
      <c r="E15" s="45"/>
      <c r="F15" s="3"/>
      <c r="G15" s="3"/>
    </row>
    <row r="16" spans="1:14" ht="36" x14ac:dyDescent="0.2">
      <c r="A16" s="14" t="s">
        <v>255</v>
      </c>
      <c r="B16" s="14" t="s">
        <v>256</v>
      </c>
      <c r="C16" s="14" t="s">
        <v>244</v>
      </c>
      <c r="D16" s="15" t="s">
        <v>242</v>
      </c>
      <c r="E16" s="14" t="s">
        <v>257</v>
      </c>
      <c r="F16" s="14" t="s">
        <v>258</v>
      </c>
      <c r="G16" s="14" t="s">
        <v>259</v>
      </c>
      <c r="H16" s="14" t="s">
        <v>260</v>
      </c>
      <c r="I16" s="16" t="s">
        <v>261</v>
      </c>
      <c r="J16" s="17" t="s">
        <v>262</v>
      </c>
      <c r="N16" s="41"/>
    </row>
    <row r="17" spans="1:13" x14ac:dyDescent="0.2">
      <c r="A17" s="93" t="str">
        <f ca="1">+IF(NOT(ISBLANK(INDIRECT("e"&amp;ROW()))),MAX(INDIRECT("a$16:A"&amp;ROW()-1))+1,"")</f>
        <v/>
      </c>
      <c r="B17" s="75"/>
      <c r="C17" s="75"/>
      <c r="D17" s="76"/>
      <c r="E17" s="77"/>
      <c r="F17" s="85"/>
      <c r="G17" s="85"/>
      <c r="H17" s="63" t="str">
        <f>+IF(AND(F17="",G17=""),"",ROUND(F17*G17,2))</f>
        <v/>
      </c>
      <c r="I17" s="81" t="str">
        <f>IF(E17&lt;&gt;"","M","")</f>
        <v/>
      </c>
      <c r="J17" s="94"/>
      <c r="K17" s="84"/>
    </row>
    <row r="18" spans="1:13" x14ac:dyDescent="0.2">
      <c r="A18" s="101">
        <v>1</v>
      </c>
      <c r="B18" s="101" t="s">
        <v>288</v>
      </c>
      <c r="C18" s="101"/>
      <c r="D18" s="102" t="s">
        <v>289</v>
      </c>
      <c r="E18" s="103" t="s">
        <v>290</v>
      </c>
      <c r="F18" s="101">
        <v>20</v>
      </c>
      <c r="G18" s="101"/>
      <c r="H18" s="100">
        <f t="shared" ref="H18:H81" si="0">+IF(AND(F18="",G18=""),"",ROUND(F18*G18,2))</f>
        <v>0</v>
      </c>
      <c r="I18" s="103" t="str">
        <f t="shared" ref="I18:I81" si="1">IF(E18&lt;&gt;"","M","")</f>
        <v>M</v>
      </c>
      <c r="J18" s="103" t="s">
        <v>634</v>
      </c>
      <c r="K18" s="84"/>
      <c r="M18" s="42"/>
    </row>
    <row r="19" spans="1:13" x14ac:dyDescent="0.2">
      <c r="A19" s="93" t="str">
        <f ca="1">+IF(NOT(ISBLANK(INDIRECT("e"&amp;ROW()))),MAX(INDIRECT("a$16:A"&amp;ROW()-1))+1,"")</f>
        <v/>
      </c>
      <c r="B19" s="75"/>
      <c r="C19" s="75"/>
      <c r="D19" s="76"/>
      <c r="E19" s="77"/>
      <c r="F19" s="85"/>
      <c r="G19" s="85"/>
      <c r="H19" s="63" t="str">
        <f>+IF(AND(F19="",G19=""),"",ROUND(F19*G19,2))</f>
        <v/>
      </c>
      <c r="I19" s="81" t="str">
        <f>IF(E19&lt;&gt;"","M","")</f>
        <v/>
      </c>
      <c r="J19" s="94"/>
      <c r="K19" s="84"/>
      <c r="M19" s="43"/>
    </row>
    <row r="20" spans="1:13" x14ac:dyDescent="0.2">
      <c r="A20" s="101">
        <v>2</v>
      </c>
      <c r="B20" s="101" t="s">
        <v>291</v>
      </c>
      <c r="C20" s="101"/>
      <c r="D20" s="102" t="s">
        <v>292</v>
      </c>
      <c r="E20" s="103" t="s">
        <v>290</v>
      </c>
      <c r="F20" s="101">
        <v>20</v>
      </c>
      <c r="G20" s="101"/>
      <c r="H20" s="100">
        <f t="shared" si="0"/>
        <v>0</v>
      </c>
      <c r="I20" s="103" t="str">
        <f t="shared" si="1"/>
        <v>M</v>
      </c>
      <c r="J20" s="103" t="s">
        <v>634</v>
      </c>
      <c r="K20" s="84"/>
      <c r="M20" s="42"/>
    </row>
    <row r="21" spans="1:13" x14ac:dyDescent="0.2">
      <c r="A21" s="93" t="str">
        <f ca="1">+IF(NOT(ISBLANK(INDIRECT("e"&amp;ROW()))),MAX(INDIRECT("a$16:A"&amp;ROW()-1))+1,"")</f>
        <v/>
      </c>
      <c r="B21" s="75"/>
      <c r="C21" s="75"/>
      <c r="D21" s="76"/>
      <c r="E21" s="77"/>
      <c r="F21" s="85"/>
      <c r="G21" s="85"/>
      <c r="H21" s="63" t="str">
        <f>+IF(AND(F21="",G21=""),"",ROUND(F21*G21,2))</f>
        <v/>
      </c>
      <c r="I21" s="81" t="str">
        <f>IF(E21&lt;&gt;"","M","")</f>
        <v/>
      </c>
      <c r="J21" s="94"/>
      <c r="K21" s="84"/>
    </row>
    <row r="22" spans="1:13" x14ac:dyDescent="0.2">
      <c r="A22" s="101">
        <v>3</v>
      </c>
      <c r="B22" s="101" t="s">
        <v>293</v>
      </c>
      <c r="C22" s="101"/>
      <c r="D22" s="102" t="s">
        <v>294</v>
      </c>
      <c r="E22" s="103" t="s">
        <v>290</v>
      </c>
      <c r="F22" s="101">
        <v>20</v>
      </c>
      <c r="G22" s="101"/>
      <c r="H22" s="100">
        <f t="shared" si="0"/>
        <v>0</v>
      </c>
      <c r="I22" s="103" t="str">
        <f t="shared" si="1"/>
        <v>M</v>
      </c>
      <c r="J22" s="103" t="s">
        <v>634</v>
      </c>
      <c r="K22" s="84"/>
    </row>
    <row r="23" spans="1:13" x14ac:dyDescent="0.2">
      <c r="A23" s="93" t="str">
        <f ca="1">+IF(NOT(ISBLANK(INDIRECT("e"&amp;ROW()))),MAX(INDIRECT("a$16:A"&amp;ROW()-1))+1,"")</f>
        <v/>
      </c>
      <c r="B23" s="75"/>
      <c r="C23" s="75"/>
      <c r="D23" s="76"/>
      <c r="E23" s="77"/>
      <c r="F23" s="85"/>
      <c r="G23" s="85"/>
      <c r="H23" s="63" t="str">
        <f>+IF(AND(F23="",G23=""),"",ROUND(F23*G23,2))</f>
        <v/>
      </c>
      <c r="I23" s="81" t="str">
        <f>IF(E23&lt;&gt;"","M","")</f>
        <v/>
      </c>
      <c r="J23" s="94"/>
      <c r="K23" s="84"/>
    </row>
    <row r="24" spans="1:13" x14ac:dyDescent="0.2">
      <c r="A24" s="101">
        <v>4</v>
      </c>
      <c r="B24" s="101" t="s">
        <v>295</v>
      </c>
      <c r="C24" s="101"/>
      <c r="D24" s="102" t="s">
        <v>296</v>
      </c>
      <c r="E24" s="103" t="s">
        <v>290</v>
      </c>
      <c r="F24" s="101">
        <v>20</v>
      </c>
      <c r="G24" s="101"/>
      <c r="H24" s="100">
        <f t="shared" si="0"/>
        <v>0</v>
      </c>
      <c r="I24" s="103" t="str">
        <f t="shared" si="1"/>
        <v>M</v>
      </c>
      <c r="J24" s="103" t="s">
        <v>634</v>
      </c>
      <c r="K24" s="84"/>
      <c r="M24" s="42"/>
    </row>
    <row r="25" spans="1:13" x14ac:dyDescent="0.2">
      <c r="A25" s="93" t="str">
        <f ca="1">+IF(NOT(ISBLANK(INDIRECT("e"&amp;ROW()))),MAX(INDIRECT("a$16:A"&amp;ROW()-1))+1,"")</f>
        <v/>
      </c>
      <c r="B25" s="75"/>
      <c r="C25" s="75"/>
      <c r="D25" s="76"/>
      <c r="E25" s="77"/>
      <c r="F25" s="85"/>
      <c r="G25" s="85"/>
      <c r="H25" s="63" t="str">
        <f>+IF(AND(F25="",G25=""),"",ROUND(F25*G25,2))</f>
        <v/>
      </c>
      <c r="I25" s="81" t="str">
        <f>IF(E25&lt;&gt;"","M","")</f>
        <v/>
      </c>
      <c r="J25" s="94"/>
      <c r="K25" s="84"/>
      <c r="M25" s="43"/>
    </row>
    <row r="26" spans="1:13" x14ac:dyDescent="0.2">
      <c r="A26" s="101" t="str">
        <f t="shared" ref="A26:A77" ca="1" si="2">+IF(NOT(ISBLANK(INDIRECT("e"&amp;ROW()))),MAX(INDIRECT("a$16:A"&amp;ROW()-1))+1,"")</f>
        <v/>
      </c>
      <c r="B26" s="101" t="s">
        <v>297</v>
      </c>
      <c r="C26" s="101"/>
      <c r="D26" s="102" t="s">
        <v>299</v>
      </c>
      <c r="E26" s="103"/>
      <c r="F26" s="101"/>
      <c r="G26" s="101"/>
      <c r="H26" s="100" t="str">
        <f t="shared" si="0"/>
        <v/>
      </c>
      <c r="I26" s="103" t="str">
        <f t="shared" si="1"/>
        <v/>
      </c>
      <c r="J26" s="103"/>
      <c r="K26" s="84"/>
      <c r="M26" s="42"/>
    </row>
    <row r="27" spans="1:13" x14ac:dyDescent="0.2">
      <c r="A27" s="101">
        <v>5</v>
      </c>
      <c r="B27" s="101" t="s">
        <v>298</v>
      </c>
      <c r="C27" s="101"/>
      <c r="D27" s="102" t="s">
        <v>300</v>
      </c>
      <c r="E27" s="103" t="s">
        <v>290</v>
      </c>
      <c r="F27" s="101">
        <v>20</v>
      </c>
      <c r="G27" s="101"/>
      <c r="H27" s="100">
        <f t="shared" si="0"/>
        <v>0</v>
      </c>
      <c r="I27" s="103" t="str">
        <f t="shared" si="1"/>
        <v>M</v>
      </c>
      <c r="J27" s="103" t="s">
        <v>634</v>
      </c>
      <c r="K27" s="84"/>
    </row>
    <row r="28" spans="1:13" x14ac:dyDescent="0.2">
      <c r="A28" s="93" t="str">
        <f ca="1">+IF(NOT(ISBLANK(INDIRECT("e"&amp;ROW()))),MAX(INDIRECT("a$16:A"&amp;ROW()-1))+1,"")</f>
        <v/>
      </c>
      <c r="B28" s="75"/>
      <c r="C28" s="75"/>
      <c r="D28" s="76"/>
      <c r="E28" s="77"/>
      <c r="F28" s="85"/>
      <c r="G28" s="85"/>
      <c r="H28" s="63" t="str">
        <f>+IF(AND(F28="",G28=""),"",ROUND(F28*G28,2))</f>
        <v/>
      </c>
      <c r="I28" s="81" t="str">
        <f>IF(E28&lt;&gt;"","M","")</f>
        <v/>
      </c>
      <c r="J28" s="94"/>
      <c r="K28" s="84"/>
    </row>
    <row r="29" spans="1:13" x14ac:dyDescent="0.2">
      <c r="A29" s="101" t="str">
        <f t="shared" ca="1" si="2"/>
        <v/>
      </c>
      <c r="B29" s="101" t="s">
        <v>301</v>
      </c>
      <c r="C29" s="101"/>
      <c r="D29" s="102" t="s">
        <v>303</v>
      </c>
      <c r="E29" s="103"/>
      <c r="F29" s="101"/>
      <c r="G29" s="101"/>
      <c r="H29" s="100" t="str">
        <f t="shared" si="0"/>
        <v/>
      </c>
      <c r="I29" s="103" t="str">
        <f t="shared" si="1"/>
        <v/>
      </c>
      <c r="J29" s="103"/>
      <c r="K29" s="84"/>
    </row>
    <row r="30" spans="1:13" ht="24" x14ac:dyDescent="0.2">
      <c r="A30" s="101">
        <v>6</v>
      </c>
      <c r="B30" s="101" t="s">
        <v>302</v>
      </c>
      <c r="C30" s="101"/>
      <c r="D30" s="102" t="s">
        <v>304</v>
      </c>
      <c r="E30" s="103" t="s">
        <v>290</v>
      </c>
      <c r="F30" s="101">
        <v>20</v>
      </c>
      <c r="G30" s="101"/>
      <c r="H30" s="100">
        <f t="shared" si="0"/>
        <v>0</v>
      </c>
      <c r="I30" s="103" t="str">
        <f t="shared" si="1"/>
        <v>M</v>
      </c>
      <c r="J30" s="103" t="s">
        <v>634</v>
      </c>
      <c r="K30" s="84"/>
      <c r="M30" s="42"/>
    </row>
    <row r="31" spans="1:13" x14ac:dyDescent="0.2">
      <c r="A31" s="93" t="str">
        <f ca="1">+IF(NOT(ISBLANK(INDIRECT("e"&amp;ROW()))),MAX(INDIRECT("a$16:A"&amp;ROW()-1))+1,"")</f>
        <v/>
      </c>
      <c r="B31" s="75"/>
      <c r="C31" s="75"/>
      <c r="D31" s="76"/>
      <c r="E31" s="77"/>
      <c r="F31" s="85"/>
      <c r="G31" s="85"/>
      <c r="H31" s="63" t="str">
        <f>+IF(AND(F31="",G31=""),"",ROUND(F31*G31,2))</f>
        <v/>
      </c>
      <c r="I31" s="81" t="str">
        <f>IF(E31&lt;&gt;"","M","")</f>
        <v/>
      </c>
      <c r="J31" s="94"/>
      <c r="K31" s="84"/>
      <c r="M31" s="43"/>
    </row>
    <row r="32" spans="1:13" x14ac:dyDescent="0.2">
      <c r="A32" s="101">
        <v>7</v>
      </c>
      <c r="B32" s="101" t="s">
        <v>305</v>
      </c>
      <c r="C32" s="101" t="s">
        <v>243</v>
      </c>
      <c r="D32" s="102" t="s">
        <v>306</v>
      </c>
      <c r="E32" s="103" t="s">
        <v>307</v>
      </c>
      <c r="F32" s="101">
        <v>1</v>
      </c>
      <c r="G32" s="101"/>
      <c r="H32" s="100">
        <f t="shared" si="0"/>
        <v>0</v>
      </c>
      <c r="I32" s="103" t="str">
        <f t="shared" si="1"/>
        <v>M</v>
      </c>
      <c r="J32" s="103" t="s">
        <v>634</v>
      </c>
      <c r="K32" s="84"/>
      <c r="M32" s="42"/>
    </row>
    <row r="33" spans="1:13" x14ac:dyDescent="0.2">
      <c r="A33" s="93" t="str">
        <f ca="1">+IF(NOT(ISBLANK(INDIRECT("e"&amp;ROW()))),MAX(INDIRECT("a$16:A"&amp;ROW()-1))+1,"")</f>
        <v/>
      </c>
      <c r="B33" s="75"/>
      <c r="C33" s="75"/>
      <c r="D33" s="76"/>
      <c r="E33" s="77"/>
      <c r="F33" s="85"/>
      <c r="G33" s="85"/>
      <c r="H33" s="63" t="str">
        <f>+IF(AND(F33="",G33=""),"",ROUND(F33*G33,2))</f>
        <v/>
      </c>
      <c r="I33" s="81" t="str">
        <f>IF(E33&lt;&gt;"","M","")</f>
        <v/>
      </c>
      <c r="J33" s="94"/>
      <c r="K33" s="84"/>
    </row>
    <row r="34" spans="1:13" x14ac:dyDescent="0.2">
      <c r="A34" s="101" t="str">
        <f t="shared" ca="1" si="2"/>
        <v/>
      </c>
      <c r="B34" s="101" t="s">
        <v>308</v>
      </c>
      <c r="C34" s="101"/>
      <c r="D34" s="102" t="s">
        <v>310</v>
      </c>
      <c r="E34" s="103"/>
      <c r="F34" s="101"/>
      <c r="G34" s="101"/>
      <c r="H34" s="100" t="str">
        <f t="shared" si="0"/>
        <v/>
      </c>
      <c r="I34" s="103" t="str">
        <f t="shared" si="1"/>
        <v/>
      </c>
      <c r="J34" s="103"/>
      <c r="K34" s="84"/>
    </row>
    <row r="35" spans="1:13" x14ac:dyDescent="0.2">
      <c r="A35" s="101">
        <v>8</v>
      </c>
      <c r="B35" s="101" t="s">
        <v>309</v>
      </c>
      <c r="C35" s="101"/>
      <c r="D35" s="102" t="s">
        <v>311</v>
      </c>
      <c r="E35" s="103" t="s">
        <v>312</v>
      </c>
      <c r="F35" s="101">
        <v>926</v>
      </c>
      <c r="G35" s="101"/>
      <c r="H35" s="100">
        <f t="shared" si="0"/>
        <v>0</v>
      </c>
      <c r="I35" s="103" t="str">
        <f t="shared" si="1"/>
        <v>M</v>
      </c>
      <c r="J35" s="103" t="s">
        <v>634</v>
      </c>
      <c r="K35" s="84"/>
    </row>
    <row r="36" spans="1:13" x14ac:dyDescent="0.2">
      <c r="A36" s="93" t="str">
        <f ca="1">+IF(NOT(ISBLANK(INDIRECT("e"&amp;ROW()))),MAX(INDIRECT("a$16:A"&amp;ROW()-1))+1,"")</f>
        <v/>
      </c>
      <c r="B36" s="75"/>
      <c r="C36" s="75"/>
      <c r="D36" s="76"/>
      <c r="E36" s="77"/>
      <c r="F36" s="85"/>
      <c r="G36" s="85"/>
      <c r="H36" s="63" t="str">
        <f>+IF(AND(F36="",G36=""),"",ROUND(F36*G36,2))</f>
        <v/>
      </c>
      <c r="I36" s="81" t="str">
        <f>IF(E36&lt;&gt;"","M","")</f>
        <v/>
      </c>
      <c r="J36" s="94"/>
      <c r="K36" s="84"/>
      <c r="M36" s="42"/>
    </row>
    <row r="37" spans="1:13" x14ac:dyDescent="0.2">
      <c r="A37" s="101">
        <v>9</v>
      </c>
      <c r="B37" s="101" t="s">
        <v>313</v>
      </c>
      <c r="C37" s="101"/>
      <c r="D37" s="102" t="s">
        <v>314</v>
      </c>
      <c r="E37" s="103" t="s">
        <v>315</v>
      </c>
      <c r="F37" s="101">
        <v>20</v>
      </c>
      <c r="G37" s="101"/>
      <c r="H37" s="100">
        <f t="shared" si="0"/>
        <v>0</v>
      </c>
      <c r="I37" s="103" t="str">
        <f t="shared" si="1"/>
        <v>M</v>
      </c>
      <c r="J37" s="103" t="s">
        <v>634</v>
      </c>
      <c r="K37" s="84"/>
      <c r="M37" s="43"/>
    </row>
    <row r="38" spans="1:13" x14ac:dyDescent="0.2">
      <c r="A38" s="93" t="str">
        <f ca="1">+IF(NOT(ISBLANK(INDIRECT("e"&amp;ROW()))),MAX(INDIRECT("a$16:A"&amp;ROW()-1))+1,"")</f>
        <v/>
      </c>
      <c r="B38" s="75"/>
      <c r="C38" s="75"/>
      <c r="D38" s="76"/>
      <c r="E38" s="77"/>
      <c r="F38" s="85"/>
      <c r="G38" s="85"/>
      <c r="H38" s="63" t="str">
        <f>+IF(AND(F38="",G38=""),"",ROUND(F38*G38,2))</f>
        <v/>
      </c>
      <c r="I38" s="81" t="str">
        <f>IF(E38&lt;&gt;"","M","")</f>
        <v/>
      </c>
      <c r="J38" s="94"/>
      <c r="K38" s="84"/>
      <c r="M38" s="42"/>
    </row>
    <row r="39" spans="1:13" x14ac:dyDescent="0.2">
      <c r="A39" s="101">
        <v>10</v>
      </c>
      <c r="B39" s="101" t="s">
        <v>316</v>
      </c>
      <c r="C39" s="101"/>
      <c r="D39" s="102" t="s">
        <v>317</v>
      </c>
      <c r="E39" s="103" t="s">
        <v>315</v>
      </c>
      <c r="F39" s="101">
        <v>10</v>
      </c>
      <c r="G39" s="101"/>
      <c r="H39" s="100">
        <f t="shared" si="0"/>
        <v>0</v>
      </c>
      <c r="I39" s="103" t="str">
        <f t="shared" si="1"/>
        <v>M</v>
      </c>
      <c r="J39" s="103" t="s">
        <v>634</v>
      </c>
      <c r="K39" s="84"/>
    </row>
    <row r="40" spans="1:13" x14ac:dyDescent="0.2">
      <c r="A40" s="93" t="str">
        <f ca="1">+IF(NOT(ISBLANK(INDIRECT("e"&amp;ROW()))),MAX(INDIRECT("a$16:A"&amp;ROW()-1))+1,"")</f>
        <v/>
      </c>
      <c r="B40" s="75"/>
      <c r="C40" s="75"/>
      <c r="D40" s="76"/>
      <c r="E40" s="77"/>
      <c r="F40" s="85"/>
      <c r="G40" s="85"/>
      <c r="H40" s="63" t="str">
        <f>+IF(AND(F40="",G40=""),"",ROUND(F40*G40,2))</f>
        <v/>
      </c>
      <c r="I40" s="81" t="str">
        <f>IF(E40&lt;&gt;"","M","")</f>
        <v/>
      </c>
      <c r="J40" s="94"/>
      <c r="K40" s="84"/>
    </row>
    <row r="41" spans="1:13" x14ac:dyDescent="0.2">
      <c r="A41" s="101" t="str">
        <f t="shared" ca="1" si="2"/>
        <v/>
      </c>
      <c r="B41" s="101" t="s">
        <v>318</v>
      </c>
      <c r="C41" s="101"/>
      <c r="D41" s="102" t="s">
        <v>320</v>
      </c>
      <c r="E41" s="103"/>
      <c r="F41" s="101"/>
      <c r="G41" s="101"/>
      <c r="H41" s="100" t="str">
        <f t="shared" si="0"/>
        <v/>
      </c>
      <c r="I41" s="103" t="str">
        <f t="shared" si="1"/>
        <v/>
      </c>
      <c r="J41" s="103"/>
      <c r="K41" s="84"/>
      <c r="M41" s="42"/>
    </row>
    <row r="42" spans="1:13" x14ac:dyDescent="0.2">
      <c r="A42" s="101">
        <v>11</v>
      </c>
      <c r="B42" s="101" t="s">
        <v>319</v>
      </c>
      <c r="C42" s="101"/>
      <c r="D42" s="102" t="s">
        <v>321</v>
      </c>
      <c r="E42" s="103" t="s">
        <v>315</v>
      </c>
      <c r="F42" s="101">
        <v>3</v>
      </c>
      <c r="G42" s="101"/>
      <c r="H42" s="100">
        <f t="shared" si="0"/>
        <v>0</v>
      </c>
      <c r="I42" s="103" t="str">
        <f t="shared" si="1"/>
        <v>M</v>
      </c>
      <c r="J42" s="103" t="s">
        <v>634</v>
      </c>
      <c r="K42" s="84"/>
      <c r="M42" s="43"/>
    </row>
    <row r="43" spans="1:13" x14ac:dyDescent="0.2">
      <c r="A43" s="93" t="str">
        <f ca="1">+IF(NOT(ISBLANK(INDIRECT("e"&amp;ROW()))),MAX(INDIRECT("a$16:A"&amp;ROW()-1))+1,"")</f>
        <v/>
      </c>
      <c r="B43" s="75"/>
      <c r="C43" s="75"/>
      <c r="D43" s="76"/>
      <c r="E43" s="77"/>
      <c r="F43" s="85"/>
      <c r="G43" s="85"/>
      <c r="H43" s="63" t="str">
        <f>+IF(AND(F43="",G43=""),"",ROUND(F43*G43,2))</f>
        <v/>
      </c>
      <c r="I43" s="81" t="str">
        <f>IF(E43&lt;&gt;"","M","")</f>
        <v/>
      </c>
      <c r="J43" s="94"/>
      <c r="K43" s="84"/>
      <c r="M43" s="42"/>
    </row>
    <row r="44" spans="1:13" x14ac:dyDescent="0.2">
      <c r="A44" s="101" t="str">
        <f t="shared" ca="1" si="2"/>
        <v/>
      </c>
      <c r="B44" s="101" t="s">
        <v>322</v>
      </c>
      <c r="C44" s="101"/>
      <c r="D44" s="102" t="s">
        <v>324</v>
      </c>
      <c r="E44" s="103"/>
      <c r="F44" s="101"/>
      <c r="G44" s="101"/>
      <c r="H44" s="100" t="str">
        <f t="shared" si="0"/>
        <v/>
      </c>
      <c r="I44" s="103" t="str">
        <f t="shared" si="1"/>
        <v/>
      </c>
      <c r="J44" s="103"/>
      <c r="K44" s="84"/>
    </row>
    <row r="45" spans="1:13" x14ac:dyDescent="0.2">
      <c r="A45" s="101">
        <v>12</v>
      </c>
      <c r="B45" s="101" t="s">
        <v>323</v>
      </c>
      <c r="C45" s="101"/>
      <c r="D45" s="102" t="s">
        <v>325</v>
      </c>
      <c r="E45" s="103" t="s">
        <v>315</v>
      </c>
      <c r="F45" s="101">
        <v>5</v>
      </c>
      <c r="G45" s="101"/>
      <c r="H45" s="100">
        <f t="shared" si="0"/>
        <v>0</v>
      </c>
      <c r="I45" s="103" t="str">
        <f t="shared" si="1"/>
        <v>M</v>
      </c>
      <c r="J45" s="103" t="s">
        <v>634</v>
      </c>
      <c r="K45" s="84"/>
    </row>
    <row r="46" spans="1:13" x14ac:dyDescent="0.2">
      <c r="A46" s="93" t="str">
        <f ca="1">+IF(NOT(ISBLANK(INDIRECT("e"&amp;ROW()))),MAX(INDIRECT("a$16:A"&amp;ROW()-1))+1,"")</f>
        <v/>
      </c>
      <c r="B46" s="75"/>
      <c r="C46" s="75"/>
      <c r="D46" s="76"/>
      <c r="E46" s="77"/>
      <c r="F46" s="85"/>
      <c r="G46" s="85"/>
      <c r="H46" s="63" t="str">
        <f>+IF(AND(F46="",G46=""),"",ROUND(F46*G46,2))</f>
        <v/>
      </c>
      <c r="I46" s="81" t="str">
        <f>IF(E46&lt;&gt;"","M","")</f>
        <v/>
      </c>
      <c r="J46" s="94"/>
      <c r="K46" s="84"/>
    </row>
    <row r="47" spans="1:13" x14ac:dyDescent="0.2">
      <c r="A47" s="101">
        <v>13</v>
      </c>
      <c r="B47" s="101" t="s">
        <v>326</v>
      </c>
      <c r="C47" s="101"/>
      <c r="D47" s="102" t="s">
        <v>327</v>
      </c>
      <c r="E47" s="103" t="s">
        <v>315</v>
      </c>
      <c r="F47" s="101">
        <v>20</v>
      </c>
      <c r="G47" s="101"/>
      <c r="H47" s="100">
        <f t="shared" si="0"/>
        <v>0</v>
      </c>
      <c r="I47" s="103" t="str">
        <f t="shared" si="1"/>
        <v>M</v>
      </c>
      <c r="J47" s="103" t="s">
        <v>634</v>
      </c>
      <c r="K47" s="84"/>
      <c r="M47" s="42"/>
    </row>
    <row r="48" spans="1:13" x14ac:dyDescent="0.2">
      <c r="A48" s="93" t="str">
        <f ca="1">+IF(NOT(ISBLANK(INDIRECT("e"&amp;ROW()))),MAX(INDIRECT("a$16:A"&amp;ROW()-1))+1,"")</f>
        <v/>
      </c>
      <c r="B48" s="75"/>
      <c r="C48" s="75"/>
      <c r="D48" s="76"/>
      <c r="E48" s="77"/>
      <c r="F48" s="85"/>
      <c r="G48" s="85"/>
      <c r="H48" s="63" t="str">
        <f>+IF(AND(F48="",G48=""),"",ROUND(F48*G48,2))</f>
        <v/>
      </c>
      <c r="I48" s="81" t="str">
        <f>IF(E48&lt;&gt;"","M","")</f>
        <v/>
      </c>
      <c r="J48" s="94"/>
      <c r="K48" s="84"/>
      <c r="M48" s="43"/>
    </row>
    <row r="49" spans="1:13" x14ac:dyDescent="0.2">
      <c r="A49" s="101">
        <v>14</v>
      </c>
      <c r="B49" s="101" t="s">
        <v>328</v>
      </c>
      <c r="C49" s="101"/>
      <c r="D49" s="102" t="s">
        <v>329</v>
      </c>
      <c r="E49" s="103" t="s">
        <v>315</v>
      </c>
      <c r="F49" s="101">
        <v>10</v>
      </c>
      <c r="G49" s="101"/>
      <c r="H49" s="100">
        <f t="shared" si="0"/>
        <v>0</v>
      </c>
      <c r="I49" s="103" t="str">
        <f t="shared" si="1"/>
        <v>M</v>
      </c>
      <c r="J49" s="103" t="s">
        <v>634</v>
      </c>
      <c r="K49" s="84"/>
      <c r="M49" s="42"/>
    </row>
    <row r="50" spans="1:13" x14ac:dyDescent="0.2">
      <c r="A50" s="93" t="str">
        <f ca="1">+IF(NOT(ISBLANK(INDIRECT("e"&amp;ROW()))),MAX(INDIRECT("a$16:A"&amp;ROW()-1))+1,"")</f>
        <v/>
      </c>
      <c r="B50" s="75"/>
      <c r="C50" s="75"/>
      <c r="D50" s="76"/>
      <c r="E50" s="77"/>
      <c r="F50" s="85"/>
      <c r="G50" s="85"/>
      <c r="H50" s="63" t="str">
        <f>+IF(AND(F50="",G50=""),"",ROUND(F50*G50,2))</f>
        <v/>
      </c>
      <c r="I50" s="81" t="str">
        <f>IF(E50&lt;&gt;"","M","")</f>
        <v/>
      </c>
      <c r="J50" s="94"/>
      <c r="K50" s="84"/>
    </row>
    <row r="51" spans="1:13" x14ac:dyDescent="0.2">
      <c r="A51" s="101">
        <v>15</v>
      </c>
      <c r="B51" s="101" t="s">
        <v>330</v>
      </c>
      <c r="C51" s="101"/>
      <c r="D51" s="102" t="s">
        <v>331</v>
      </c>
      <c r="E51" s="103" t="s">
        <v>337</v>
      </c>
      <c r="F51" s="101">
        <v>3766.37</v>
      </c>
      <c r="G51" s="101"/>
      <c r="H51" s="100">
        <f t="shared" si="0"/>
        <v>0</v>
      </c>
      <c r="I51" s="103" t="str">
        <f t="shared" si="1"/>
        <v>M</v>
      </c>
      <c r="J51" s="103" t="s">
        <v>634</v>
      </c>
      <c r="K51" s="84"/>
    </row>
    <row r="52" spans="1:13" x14ac:dyDescent="0.2">
      <c r="A52" s="93" t="str">
        <f ca="1">+IF(NOT(ISBLANK(INDIRECT("e"&amp;ROW()))),MAX(INDIRECT("a$16:A"&amp;ROW()-1))+1,"")</f>
        <v/>
      </c>
      <c r="B52" s="75"/>
      <c r="C52" s="75"/>
      <c r="D52" s="76"/>
      <c r="E52" s="77"/>
      <c r="F52" s="85"/>
      <c r="G52" s="85"/>
      <c r="H52" s="63" t="str">
        <f>+IF(AND(F52="",G52=""),"",ROUND(F52*G52,2))</f>
        <v/>
      </c>
      <c r="I52" s="81" t="str">
        <f>IF(E52&lt;&gt;"","M","")</f>
        <v/>
      </c>
      <c r="J52" s="94"/>
      <c r="K52" s="84"/>
    </row>
    <row r="53" spans="1:13" x14ac:dyDescent="0.2">
      <c r="A53" s="101" t="str">
        <f t="shared" ca="1" si="2"/>
        <v/>
      </c>
      <c r="B53" s="101" t="s">
        <v>333</v>
      </c>
      <c r="C53" s="101"/>
      <c r="D53" s="102" t="s">
        <v>335</v>
      </c>
      <c r="E53" s="103"/>
      <c r="F53" s="101"/>
      <c r="G53" s="101"/>
      <c r="H53" s="100" t="str">
        <f t="shared" si="0"/>
        <v/>
      </c>
      <c r="I53" s="103" t="str">
        <f t="shared" si="1"/>
        <v/>
      </c>
      <c r="J53" s="103"/>
      <c r="K53" s="84"/>
    </row>
    <row r="54" spans="1:13" x14ac:dyDescent="0.2">
      <c r="A54" s="101">
        <v>16</v>
      </c>
      <c r="B54" s="101" t="s">
        <v>334</v>
      </c>
      <c r="C54" s="101"/>
      <c r="D54" s="102" t="s">
        <v>336</v>
      </c>
      <c r="E54" s="103" t="s">
        <v>337</v>
      </c>
      <c r="F54" s="101">
        <v>174.5</v>
      </c>
      <c r="G54" s="101"/>
      <c r="H54" s="100">
        <f t="shared" si="0"/>
        <v>0</v>
      </c>
      <c r="I54" s="103" t="str">
        <f t="shared" si="1"/>
        <v>M</v>
      </c>
      <c r="J54" s="103" t="s">
        <v>634</v>
      </c>
      <c r="K54" s="84"/>
    </row>
    <row r="55" spans="1:13" x14ac:dyDescent="0.2">
      <c r="A55" s="93" t="str">
        <f ca="1">+IF(NOT(ISBLANK(INDIRECT("e"&amp;ROW()))),MAX(INDIRECT("a$16:A"&amp;ROW()-1))+1,"")</f>
        <v/>
      </c>
      <c r="B55" s="75"/>
      <c r="C55" s="75"/>
      <c r="D55" s="76"/>
      <c r="E55" s="77"/>
      <c r="F55" s="85"/>
      <c r="G55" s="85"/>
      <c r="H55" s="63" t="str">
        <f>+IF(AND(F55="",G55=""),"",ROUND(F55*G55,2))</f>
        <v/>
      </c>
      <c r="I55" s="81" t="str">
        <f>IF(E55&lt;&gt;"","M","")</f>
        <v/>
      </c>
      <c r="J55" s="94"/>
      <c r="K55" s="84"/>
    </row>
    <row r="56" spans="1:13" ht="24" x14ac:dyDescent="0.2">
      <c r="A56" s="101">
        <v>17</v>
      </c>
      <c r="B56" s="101" t="s">
        <v>338</v>
      </c>
      <c r="C56" s="101"/>
      <c r="D56" s="102" t="s">
        <v>339</v>
      </c>
      <c r="E56" s="103" t="s">
        <v>337</v>
      </c>
      <c r="F56" s="101">
        <v>34.9</v>
      </c>
      <c r="G56" s="101"/>
      <c r="H56" s="100">
        <f t="shared" si="0"/>
        <v>0</v>
      </c>
      <c r="I56" s="103" t="str">
        <f t="shared" si="1"/>
        <v>M</v>
      </c>
      <c r="J56" s="103" t="s">
        <v>634</v>
      </c>
      <c r="K56" s="84"/>
    </row>
    <row r="57" spans="1:13" x14ac:dyDescent="0.2">
      <c r="A57" s="93" t="str">
        <f ca="1">+IF(NOT(ISBLANK(INDIRECT("e"&amp;ROW()))),MAX(INDIRECT("a$16:A"&amp;ROW()-1))+1,"")</f>
        <v/>
      </c>
      <c r="B57" s="75"/>
      <c r="C57" s="75"/>
      <c r="D57" s="76"/>
      <c r="E57" s="77"/>
      <c r="F57" s="85"/>
      <c r="G57" s="85"/>
      <c r="H57" s="63" t="str">
        <f>+IF(AND(F57="",G57=""),"",ROUND(F57*G57,2))</f>
        <v/>
      </c>
      <c r="I57" s="81" t="str">
        <f>IF(E57&lt;&gt;"","M","")</f>
        <v/>
      </c>
      <c r="J57" s="94"/>
      <c r="K57" s="84"/>
    </row>
    <row r="58" spans="1:13" x14ac:dyDescent="0.2">
      <c r="A58" s="101" t="str">
        <f t="shared" ca="1" si="2"/>
        <v/>
      </c>
      <c r="B58" s="101" t="s">
        <v>340</v>
      </c>
      <c r="C58" s="101"/>
      <c r="D58" s="102" t="s">
        <v>342</v>
      </c>
      <c r="E58" s="103"/>
      <c r="F58" s="101"/>
      <c r="G58" s="101"/>
      <c r="H58" s="100" t="str">
        <f t="shared" si="0"/>
        <v/>
      </c>
      <c r="I58" s="103" t="str">
        <f t="shared" si="1"/>
        <v/>
      </c>
      <c r="J58" s="103"/>
      <c r="K58" s="84"/>
    </row>
    <row r="59" spans="1:13" x14ac:dyDescent="0.2">
      <c r="A59" s="101">
        <v>18</v>
      </c>
      <c r="B59" s="101" t="s">
        <v>341</v>
      </c>
      <c r="C59" s="101"/>
      <c r="D59" s="102" t="s">
        <v>343</v>
      </c>
      <c r="E59" s="103" t="s">
        <v>337</v>
      </c>
      <c r="F59" s="101">
        <v>34.9</v>
      </c>
      <c r="G59" s="101"/>
      <c r="H59" s="100">
        <f t="shared" si="0"/>
        <v>0</v>
      </c>
      <c r="I59" s="103" t="str">
        <f t="shared" si="1"/>
        <v>M</v>
      </c>
      <c r="J59" s="103" t="s">
        <v>634</v>
      </c>
      <c r="K59" s="84"/>
    </row>
    <row r="60" spans="1:13" x14ac:dyDescent="0.2">
      <c r="A60" s="93" t="str">
        <f ca="1">+IF(NOT(ISBLANK(INDIRECT("e"&amp;ROW()))),MAX(INDIRECT("a$16:A"&amp;ROW()-1))+1,"")</f>
        <v/>
      </c>
      <c r="B60" s="75"/>
      <c r="C60" s="75"/>
      <c r="D60" s="76"/>
      <c r="E60" s="77"/>
      <c r="F60" s="85"/>
      <c r="G60" s="85"/>
      <c r="H60" s="63" t="str">
        <f>+IF(AND(F60="",G60=""),"",ROUND(F60*G60,2))</f>
        <v/>
      </c>
      <c r="I60" s="81" t="str">
        <f>IF(E60&lt;&gt;"","M","")</f>
        <v/>
      </c>
      <c r="J60" s="94"/>
      <c r="K60" s="84"/>
    </row>
    <row r="61" spans="1:13" x14ac:dyDescent="0.2">
      <c r="A61" s="101" t="str">
        <f t="shared" ca="1" si="2"/>
        <v/>
      </c>
      <c r="B61" s="101" t="s">
        <v>344</v>
      </c>
      <c r="C61" s="101"/>
      <c r="D61" s="102" t="s">
        <v>346</v>
      </c>
      <c r="E61" s="103"/>
      <c r="F61" s="101"/>
      <c r="G61" s="101"/>
      <c r="H61" s="100" t="str">
        <f t="shared" si="0"/>
        <v/>
      </c>
      <c r="I61" s="103" t="str">
        <f t="shared" si="1"/>
        <v/>
      </c>
      <c r="J61" s="103"/>
      <c r="K61" s="84"/>
    </row>
    <row r="62" spans="1:13" x14ac:dyDescent="0.2">
      <c r="A62" s="101">
        <v>19</v>
      </c>
      <c r="B62" s="101" t="s">
        <v>345</v>
      </c>
      <c r="C62" s="101"/>
      <c r="D62" s="102" t="s">
        <v>347</v>
      </c>
      <c r="E62" s="103" t="s">
        <v>337</v>
      </c>
      <c r="F62" s="101">
        <v>10</v>
      </c>
      <c r="G62" s="101"/>
      <c r="H62" s="100">
        <f t="shared" si="0"/>
        <v>0</v>
      </c>
      <c r="I62" s="103" t="str">
        <f t="shared" si="1"/>
        <v>M</v>
      </c>
      <c r="J62" s="103" t="s">
        <v>634</v>
      </c>
      <c r="K62" s="84"/>
    </row>
    <row r="63" spans="1:13" x14ac:dyDescent="0.2">
      <c r="A63" s="93" t="str">
        <f ca="1">+IF(NOT(ISBLANK(INDIRECT("e"&amp;ROW()))),MAX(INDIRECT("a$16:A"&amp;ROW()-1))+1,"")</f>
        <v/>
      </c>
      <c r="B63" s="75"/>
      <c r="C63" s="75"/>
      <c r="D63" s="76"/>
      <c r="E63" s="77"/>
      <c r="F63" s="85"/>
      <c r="G63" s="85"/>
      <c r="H63" s="63" t="str">
        <f>+IF(AND(F63="",G63=""),"",ROUND(F63*G63,2))</f>
        <v/>
      </c>
      <c r="I63" s="81" t="str">
        <f>IF(E63&lt;&gt;"","M","")</f>
        <v/>
      </c>
      <c r="J63" s="94"/>
      <c r="K63" s="84"/>
    </row>
    <row r="64" spans="1:13" x14ac:dyDescent="0.2">
      <c r="A64" s="101" t="str">
        <f t="shared" ca="1" si="2"/>
        <v/>
      </c>
      <c r="B64" s="101" t="s">
        <v>348</v>
      </c>
      <c r="C64" s="101"/>
      <c r="D64" s="102" t="s">
        <v>350</v>
      </c>
      <c r="E64" s="103"/>
      <c r="F64" s="101"/>
      <c r="G64" s="101"/>
      <c r="H64" s="100" t="str">
        <f t="shared" si="0"/>
        <v/>
      </c>
      <c r="I64" s="103" t="str">
        <f t="shared" si="1"/>
        <v/>
      </c>
      <c r="J64" s="103"/>
      <c r="K64" s="84"/>
    </row>
    <row r="65" spans="1:11" x14ac:dyDescent="0.2">
      <c r="A65" s="101">
        <v>20</v>
      </c>
      <c r="B65" s="101" t="s">
        <v>349</v>
      </c>
      <c r="C65" s="101"/>
      <c r="D65" s="102" t="s">
        <v>351</v>
      </c>
      <c r="E65" s="103" t="s">
        <v>332</v>
      </c>
      <c r="F65" s="101">
        <v>1305</v>
      </c>
      <c r="G65" s="101"/>
      <c r="H65" s="100">
        <f t="shared" si="0"/>
        <v>0</v>
      </c>
      <c r="I65" s="103" t="str">
        <f t="shared" si="1"/>
        <v>M</v>
      </c>
      <c r="J65" s="103" t="s">
        <v>634</v>
      </c>
      <c r="K65" s="84"/>
    </row>
    <row r="66" spans="1:11" x14ac:dyDescent="0.2">
      <c r="A66" s="93" t="str">
        <f ca="1">+IF(NOT(ISBLANK(INDIRECT("e"&amp;ROW()))),MAX(INDIRECT("a$16:A"&amp;ROW()-1))+1,"")</f>
        <v/>
      </c>
      <c r="B66" s="75"/>
      <c r="C66" s="75"/>
      <c r="D66" s="76"/>
      <c r="E66" s="77"/>
      <c r="F66" s="85"/>
      <c r="G66" s="85"/>
      <c r="H66" s="63" t="str">
        <f>+IF(AND(F66="",G66=""),"",ROUND(F66*G66,2))</f>
        <v/>
      </c>
      <c r="I66" s="81" t="str">
        <f>IF(E66&lt;&gt;"","M","")</f>
        <v/>
      </c>
      <c r="J66" s="94"/>
      <c r="K66" s="84"/>
    </row>
    <row r="67" spans="1:11" x14ac:dyDescent="0.2">
      <c r="A67" s="101">
        <v>21</v>
      </c>
      <c r="B67" s="101" t="s">
        <v>352</v>
      </c>
      <c r="C67" s="101"/>
      <c r="D67" s="102" t="s">
        <v>353</v>
      </c>
      <c r="E67" s="103" t="s">
        <v>332</v>
      </c>
      <c r="F67" s="101">
        <v>1261.47</v>
      </c>
      <c r="G67" s="101"/>
      <c r="H67" s="100">
        <f t="shared" si="0"/>
        <v>0</v>
      </c>
      <c r="I67" s="103" t="str">
        <f t="shared" si="1"/>
        <v>M</v>
      </c>
      <c r="J67" s="103" t="s">
        <v>634</v>
      </c>
      <c r="K67" s="84"/>
    </row>
    <row r="68" spans="1:11" x14ac:dyDescent="0.2">
      <c r="A68" s="93" t="str">
        <f ca="1">+IF(NOT(ISBLANK(INDIRECT("e"&amp;ROW()))),MAX(INDIRECT("a$16:A"&amp;ROW()-1))+1,"")</f>
        <v/>
      </c>
      <c r="B68" s="75"/>
      <c r="C68" s="75"/>
      <c r="D68" s="76"/>
      <c r="E68" s="77"/>
      <c r="F68" s="85"/>
      <c r="G68" s="85"/>
      <c r="H68" s="63" t="str">
        <f>+IF(AND(F68="",G68=""),"",ROUND(F68*G68,2))</f>
        <v/>
      </c>
      <c r="I68" s="81" t="str">
        <f>IF(E68&lt;&gt;"","M","")</f>
        <v/>
      </c>
      <c r="J68" s="94"/>
      <c r="K68" s="84"/>
    </row>
    <row r="69" spans="1:11" x14ac:dyDescent="0.2">
      <c r="A69" s="101" t="str">
        <f t="shared" ca="1" si="2"/>
        <v/>
      </c>
      <c r="B69" s="101" t="s">
        <v>354</v>
      </c>
      <c r="C69" s="101"/>
      <c r="D69" s="102" t="s">
        <v>356</v>
      </c>
      <c r="E69" s="103"/>
      <c r="F69" s="101"/>
      <c r="G69" s="101"/>
      <c r="H69" s="100" t="str">
        <f t="shared" si="0"/>
        <v/>
      </c>
      <c r="I69" s="103" t="str">
        <f t="shared" si="1"/>
        <v/>
      </c>
      <c r="J69" s="103"/>
      <c r="K69" s="84"/>
    </row>
    <row r="70" spans="1:11" ht="24" x14ac:dyDescent="0.2">
      <c r="A70" s="101">
        <v>22</v>
      </c>
      <c r="B70" s="101" t="s">
        <v>355</v>
      </c>
      <c r="C70" s="101"/>
      <c r="D70" s="102" t="s">
        <v>357</v>
      </c>
      <c r="E70" s="103" t="s">
        <v>332</v>
      </c>
      <c r="F70" s="101">
        <v>630</v>
      </c>
      <c r="G70" s="101"/>
      <c r="H70" s="100">
        <f t="shared" si="0"/>
        <v>0</v>
      </c>
      <c r="I70" s="103" t="str">
        <f t="shared" si="1"/>
        <v>M</v>
      </c>
      <c r="J70" s="103" t="s">
        <v>634</v>
      </c>
      <c r="K70" s="84"/>
    </row>
    <row r="71" spans="1:11" x14ac:dyDescent="0.2">
      <c r="A71" s="93" t="str">
        <f ca="1">+IF(NOT(ISBLANK(INDIRECT("e"&amp;ROW()))),MAX(INDIRECT("a$16:A"&amp;ROW()-1))+1,"")</f>
        <v/>
      </c>
      <c r="B71" s="75"/>
      <c r="C71" s="75"/>
      <c r="D71" s="76"/>
      <c r="E71" s="77"/>
      <c r="F71" s="85"/>
      <c r="G71" s="85"/>
      <c r="H71" s="63" t="str">
        <f>+IF(AND(F71="",G71=""),"",ROUND(F71*G71,2))</f>
        <v/>
      </c>
      <c r="I71" s="81" t="str">
        <f>IF(E71&lt;&gt;"","M","")</f>
        <v/>
      </c>
      <c r="J71" s="94"/>
      <c r="K71" s="84"/>
    </row>
    <row r="72" spans="1:11" x14ac:dyDescent="0.2">
      <c r="A72" s="101" t="str">
        <f t="shared" ca="1" si="2"/>
        <v/>
      </c>
      <c r="B72" s="101" t="s">
        <v>358</v>
      </c>
      <c r="C72" s="101"/>
      <c r="D72" s="102" t="s">
        <v>360</v>
      </c>
      <c r="E72" s="103"/>
      <c r="F72" s="101"/>
      <c r="G72" s="101"/>
      <c r="H72" s="100" t="str">
        <f t="shared" si="0"/>
        <v/>
      </c>
      <c r="I72" s="103" t="str">
        <f t="shared" si="1"/>
        <v/>
      </c>
      <c r="J72" s="103"/>
      <c r="K72" s="84"/>
    </row>
    <row r="73" spans="1:11" x14ac:dyDescent="0.2">
      <c r="A73" s="101">
        <v>23</v>
      </c>
      <c r="B73" s="101" t="s">
        <v>359</v>
      </c>
      <c r="C73" s="101"/>
      <c r="D73" s="102" t="s">
        <v>361</v>
      </c>
      <c r="E73" s="103" t="s">
        <v>337</v>
      </c>
      <c r="F73" s="101">
        <v>3977.75</v>
      </c>
      <c r="G73" s="101"/>
      <c r="H73" s="100">
        <f t="shared" si="0"/>
        <v>0</v>
      </c>
      <c r="I73" s="103" t="str">
        <f t="shared" si="1"/>
        <v>M</v>
      </c>
      <c r="J73" s="103" t="s">
        <v>634</v>
      </c>
      <c r="K73" s="84"/>
    </row>
    <row r="74" spans="1:11" x14ac:dyDescent="0.2">
      <c r="A74" s="93" t="str">
        <f ca="1">+IF(NOT(ISBLANK(INDIRECT("e"&amp;ROW()))),MAX(INDIRECT("a$16:A"&amp;ROW()-1))+1,"")</f>
        <v/>
      </c>
      <c r="B74" s="75"/>
      <c r="C74" s="75"/>
      <c r="D74" s="76"/>
      <c r="E74" s="77"/>
      <c r="F74" s="85"/>
      <c r="G74" s="85"/>
      <c r="H74" s="63" t="str">
        <f>+IF(AND(F74="",G74=""),"",ROUND(F74*G74,2))</f>
        <v/>
      </c>
      <c r="I74" s="81" t="str">
        <f>IF(E74&lt;&gt;"","M","")</f>
        <v/>
      </c>
      <c r="J74" s="94"/>
      <c r="K74" s="84"/>
    </row>
    <row r="75" spans="1:11" ht="24" x14ac:dyDescent="0.2">
      <c r="A75" s="101">
        <v>24</v>
      </c>
      <c r="B75" s="101" t="s">
        <v>362</v>
      </c>
      <c r="C75" s="101"/>
      <c r="D75" s="102" t="s">
        <v>363</v>
      </c>
      <c r="E75" s="103" t="s">
        <v>337</v>
      </c>
      <c r="F75" s="101">
        <v>1039.69</v>
      </c>
      <c r="G75" s="101"/>
      <c r="H75" s="100">
        <f t="shared" si="0"/>
        <v>0</v>
      </c>
      <c r="I75" s="103" t="str">
        <f t="shared" si="1"/>
        <v>M</v>
      </c>
      <c r="J75" s="103" t="s">
        <v>634</v>
      </c>
      <c r="K75" s="84"/>
    </row>
    <row r="76" spans="1:11" x14ac:dyDescent="0.2">
      <c r="A76" s="93" t="str">
        <f ca="1">+IF(NOT(ISBLANK(INDIRECT("e"&amp;ROW()))),MAX(INDIRECT("a$16:A"&amp;ROW()-1))+1,"")</f>
        <v/>
      </c>
      <c r="B76" s="75"/>
      <c r="C76" s="75"/>
      <c r="D76" s="76"/>
      <c r="E76" s="77"/>
      <c r="F76" s="85"/>
      <c r="G76" s="85"/>
      <c r="H76" s="63" t="str">
        <f>+IF(AND(F76="",G76=""),"",ROUND(F76*G76,2))</f>
        <v/>
      </c>
      <c r="I76" s="81" t="str">
        <f>IF(E76&lt;&gt;"","M","")</f>
        <v/>
      </c>
      <c r="J76" s="94"/>
      <c r="K76" s="84"/>
    </row>
    <row r="77" spans="1:11" ht="24" x14ac:dyDescent="0.2">
      <c r="A77" s="101" t="str">
        <f t="shared" ca="1" si="2"/>
        <v/>
      </c>
      <c r="B77" s="101" t="s">
        <v>364</v>
      </c>
      <c r="C77" s="101"/>
      <c r="D77" s="102" t="s">
        <v>366</v>
      </c>
      <c r="E77" s="103"/>
      <c r="F77" s="101"/>
      <c r="G77" s="101"/>
      <c r="H77" s="100" t="str">
        <f t="shared" si="0"/>
        <v/>
      </c>
      <c r="I77" s="103" t="str">
        <f t="shared" si="1"/>
        <v/>
      </c>
      <c r="J77" s="103"/>
      <c r="K77" s="84"/>
    </row>
    <row r="78" spans="1:11" ht="24" x14ac:dyDescent="0.2">
      <c r="A78" s="101">
        <v>25</v>
      </c>
      <c r="B78" s="101" t="s">
        <v>365</v>
      </c>
      <c r="C78" s="101"/>
      <c r="D78" s="102" t="s">
        <v>367</v>
      </c>
      <c r="E78" s="103" t="s">
        <v>332</v>
      </c>
      <c r="F78" s="101">
        <v>971</v>
      </c>
      <c r="G78" s="101"/>
      <c r="H78" s="100">
        <f t="shared" si="0"/>
        <v>0</v>
      </c>
      <c r="I78" s="103" t="str">
        <f t="shared" si="1"/>
        <v>M</v>
      </c>
      <c r="J78" s="103" t="s">
        <v>634</v>
      </c>
      <c r="K78" s="84"/>
    </row>
    <row r="79" spans="1:11" x14ac:dyDescent="0.2">
      <c r="A79" s="93" t="str">
        <f ca="1">+IF(NOT(ISBLANK(INDIRECT("e"&amp;ROW()))),MAX(INDIRECT("a$16:A"&amp;ROW()-1))+1,"")</f>
        <v/>
      </c>
      <c r="B79" s="75"/>
      <c r="C79" s="75"/>
      <c r="D79" s="76"/>
      <c r="E79" s="77"/>
      <c r="F79" s="85"/>
      <c r="G79" s="85"/>
      <c r="H79" s="63" t="str">
        <f>+IF(AND(F79="",G79=""),"",ROUND(F79*G79,2))</f>
        <v/>
      </c>
      <c r="I79" s="81" t="str">
        <f>IF(E79&lt;&gt;"","M","")</f>
        <v/>
      </c>
      <c r="J79" s="94"/>
      <c r="K79" s="84"/>
    </row>
    <row r="80" spans="1:11" ht="24" x14ac:dyDescent="0.2">
      <c r="A80" s="101" t="str">
        <f t="shared" ref="A80:A142" ca="1" si="3">+IF(NOT(ISBLANK(INDIRECT("e"&amp;ROW()))),MAX(INDIRECT("a$16:A"&amp;ROW()-1))+1,"")</f>
        <v/>
      </c>
      <c r="B80" s="101" t="s">
        <v>368</v>
      </c>
      <c r="C80" s="101"/>
      <c r="D80" s="102" t="s">
        <v>370</v>
      </c>
      <c r="E80" s="103"/>
      <c r="F80" s="101"/>
      <c r="G80" s="101"/>
      <c r="H80" s="100" t="str">
        <f t="shared" si="0"/>
        <v/>
      </c>
      <c r="I80" s="103" t="str">
        <f t="shared" si="1"/>
        <v/>
      </c>
      <c r="J80" s="103"/>
      <c r="K80" s="84"/>
    </row>
    <row r="81" spans="1:11" x14ac:dyDescent="0.2">
      <c r="A81" s="101">
        <v>26</v>
      </c>
      <c r="B81" s="101" t="s">
        <v>369</v>
      </c>
      <c r="C81" s="101"/>
      <c r="D81" s="102" t="s">
        <v>371</v>
      </c>
      <c r="E81" s="103" t="s">
        <v>337</v>
      </c>
      <c r="F81" s="101">
        <v>2503.23</v>
      </c>
      <c r="G81" s="101"/>
      <c r="H81" s="100">
        <f t="shared" si="0"/>
        <v>0</v>
      </c>
      <c r="I81" s="103" t="str">
        <f t="shared" si="1"/>
        <v>M</v>
      </c>
      <c r="J81" s="103" t="s">
        <v>634</v>
      </c>
      <c r="K81" s="84"/>
    </row>
    <row r="82" spans="1:11" x14ac:dyDescent="0.2">
      <c r="A82" s="93" t="str">
        <f ca="1">+IF(NOT(ISBLANK(INDIRECT("e"&amp;ROW()))),MAX(INDIRECT("a$16:A"&amp;ROW()-1))+1,"")</f>
        <v/>
      </c>
      <c r="B82" s="75"/>
      <c r="C82" s="75"/>
      <c r="D82" s="76"/>
      <c r="E82" s="77"/>
      <c r="F82" s="85"/>
      <c r="G82" s="85"/>
      <c r="H82" s="63" t="str">
        <f>+IF(AND(F82="",G82=""),"",ROUND(F82*G82,2))</f>
        <v/>
      </c>
      <c r="I82" s="81" t="str">
        <f>IF(E82&lt;&gt;"","M","")</f>
        <v/>
      </c>
      <c r="J82" s="94"/>
      <c r="K82" s="84"/>
    </row>
    <row r="83" spans="1:11" ht="42" customHeight="1" x14ac:dyDescent="0.2">
      <c r="A83" s="101" t="str">
        <f t="shared" ca="1" si="3"/>
        <v/>
      </c>
      <c r="B83" s="101" t="s">
        <v>372</v>
      </c>
      <c r="C83" s="101"/>
      <c r="D83" s="102" t="s">
        <v>374</v>
      </c>
      <c r="E83" s="103"/>
      <c r="F83" s="101"/>
      <c r="G83" s="101"/>
      <c r="H83" s="100" t="str">
        <f t="shared" ref="H83:H145" si="4">+IF(AND(F83="",G83=""),"",ROUND(F83*G83,2))</f>
        <v/>
      </c>
      <c r="I83" s="103" t="str">
        <f t="shared" ref="I83:I145" si="5">IF(E83&lt;&gt;"","M","")</f>
        <v/>
      </c>
      <c r="J83" s="103"/>
      <c r="K83" s="84"/>
    </row>
    <row r="84" spans="1:11" x14ac:dyDescent="0.2">
      <c r="A84" s="101">
        <v>27</v>
      </c>
      <c r="B84" s="101" t="s">
        <v>373</v>
      </c>
      <c r="C84" s="101"/>
      <c r="D84" s="102" t="s">
        <v>375</v>
      </c>
      <c r="E84" s="103" t="s">
        <v>332</v>
      </c>
      <c r="F84" s="101">
        <v>2343.3000000000002</v>
      </c>
      <c r="G84" s="101"/>
      <c r="H84" s="100">
        <f t="shared" si="4"/>
        <v>0</v>
      </c>
      <c r="I84" s="103" t="str">
        <f t="shared" si="5"/>
        <v>M</v>
      </c>
      <c r="J84" s="103" t="s">
        <v>634</v>
      </c>
      <c r="K84" s="84"/>
    </row>
    <row r="85" spans="1:11" x14ac:dyDescent="0.2">
      <c r="A85" s="93" t="str">
        <f ca="1">+IF(NOT(ISBLANK(INDIRECT("e"&amp;ROW()))),MAX(INDIRECT("a$16:A"&amp;ROW()-1))+1,"")</f>
        <v/>
      </c>
      <c r="B85" s="75"/>
      <c r="C85" s="75"/>
      <c r="D85" s="76"/>
      <c r="E85" s="77"/>
      <c r="F85" s="85"/>
      <c r="G85" s="85"/>
      <c r="H85" s="63" t="str">
        <f>+IF(AND(F85="",G85=""),"",ROUND(F85*G85,2))</f>
        <v/>
      </c>
      <c r="I85" s="81" t="str">
        <f>IF(E85&lt;&gt;"","M","")</f>
        <v/>
      </c>
      <c r="J85" s="94"/>
      <c r="K85" s="84"/>
    </row>
    <row r="86" spans="1:11" x14ac:dyDescent="0.2">
      <c r="A86" s="101" t="str">
        <f t="shared" ca="1" si="3"/>
        <v/>
      </c>
      <c r="B86" s="101" t="s">
        <v>376</v>
      </c>
      <c r="C86" s="101"/>
      <c r="D86" s="102" t="s">
        <v>378</v>
      </c>
      <c r="E86" s="103"/>
      <c r="F86" s="101"/>
      <c r="G86" s="101"/>
      <c r="H86" s="100" t="str">
        <f t="shared" si="4"/>
        <v/>
      </c>
      <c r="I86" s="103" t="str">
        <f t="shared" si="5"/>
        <v/>
      </c>
      <c r="J86" s="103"/>
      <c r="K86" s="84"/>
    </row>
    <row r="87" spans="1:11" x14ac:dyDescent="0.2">
      <c r="A87" s="101">
        <v>28</v>
      </c>
      <c r="B87" s="101" t="s">
        <v>377</v>
      </c>
      <c r="C87" s="101"/>
      <c r="D87" s="102" t="s">
        <v>379</v>
      </c>
      <c r="E87" s="103" t="s">
        <v>337</v>
      </c>
      <c r="F87" s="101">
        <v>80</v>
      </c>
      <c r="G87" s="101"/>
      <c r="H87" s="100">
        <f t="shared" si="4"/>
        <v>0</v>
      </c>
      <c r="I87" s="103" t="str">
        <f t="shared" si="5"/>
        <v>M</v>
      </c>
      <c r="J87" s="103" t="s">
        <v>634</v>
      </c>
      <c r="K87" s="84"/>
    </row>
    <row r="88" spans="1:11" x14ac:dyDescent="0.2">
      <c r="A88" s="93" t="str">
        <f ca="1">+IF(NOT(ISBLANK(INDIRECT("e"&amp;ROW()))),MAX(INDIRECT("a$16:A"&amp;ROW()-1))+1,"")</f>
        <v/>
      </c>
      <c r="B88" s="75"/>
      <c r="C88" s="75"/>
      <c r="D88" s="76"/>
      <c r="E88" s="77"/>
      <c r="F88" s="85"/>
      <c r="G88" s="85"/>
      <c r="H88" s="63" t="str">
        <f>+IF(AND(F88="",G88=""),"",ROUND(F88*G88,2))</f>
        <v/>
      </c>
      <c r="I88" s="81" t="str">
        <f>IF(E88&lt;&gt;"","M","")</f>
        <v/>
      </c>
      <c r="J88" s="94"/>
      <c r="K88" s="84"/>
    </row>
    <row r="89" spans="1:11" x14ac:dyDescent="0.2">
      <c r="A89" s="101" t="str">
        <f t="shared" ca="1" si="3"/>
        <v/>
      </c>
      <c r="B89" s="101" t="s">
        <v>380</v>
      </c>
      <c r="C89" s="101"/>
      <c r="D89" s="102" t="s">
        <v>382</v>
      </c>
      <c r="E89" s="103"/>
      <c r="F89" s="101"/>
      <c r="G89" s="101"/>
      <c r="H89" s="100" t="str">
        <f t="shared" si="4"/>
        <v/>
      </c>
      <c r="I89" s="103" t="str">
        <f t="shared" si="5"/>
        <v/>
      </c>
      <c r="J89" s="103"/>
      <c r="K89" s="84"/>
    </row>
    <row r="90" spans="1:11" x14ac:dyDescent="0.2">
      <c r="A90" s="101">
        <v>29</v>
      </c>
      <c r="B90" s="101" t="s">
        <v>381</v>
      </c>
      <c r="C90" s="101"/>
      <c r="D90" s="102" t="s">
        <v>383</v>
      </c>
      <c r="E90" s="103" t="s">
        <v>332</v>
      </c>
      <c r="F90" s="101">
        <v>4767.66</v>
      </c>
      <c r="G90" s="101"/>
      <c r="H90" s="100">
        <f t="shared" si="4"/>
        <v>0</v>
      </c>
      <c r="I90" s="103" t="str">
        <f t="shared" si="5"/>
        <v>M</v>
      </c>
      <c r="J90" s="103" t="s">
        <v>634</v>
      </c>
      <c r="K90" s="84"/>
    </row>
    <row r="91" spans="1:11" x14ac:dyDescent="0.2">
      <c r="A91" s="93" t="str">
        <f ca="1">+IF(NOT(ISBLANK(INDIRECT("e"&amp;ROW()))),MAX(INDIRECT("a$16:A"&amp;ROW()-1))+1,"")</f>
        <v/>
      </c>
      <c r="B91" s="75"/>
      <c r="C91" s="75"/>
      <c r="D91" s="76"/>
      <c r="E91" s="77"/>
      <c r="F91" s="85"/>
      <c r="G91" s="85"/>
      <c r="H91" s="63" t="str">
        <f>+IF(AND(F91="",G91=""),"",ROUND(F91*G91,2))</f>
        <v/>
      </c>
      <c r="I91" s="81" t="str">
        <f>IF(E91&lt;&gt;"","M","")</f>
        <v/>
      </c>
      <c r="J91" s="94"/>
      <c r="K91" s="84"/>
    </row>
    <row r="92" spans="1:11" x14ac:dyDescent="0.2">
      <c r="A92" s="101">
        <v>30</v>
      </c>
      <c r="B92" s="101" t="s">
        <v>384</v>
      </c>
      <c r="C92" s="101"/>
      <c r="D92" s="102" t="s">
        <v>385</v>
      </c>
      <c r="E92" s="103" t="s">
        <v>337</v>
      </c>
      <c r="F92" s="101">
        <v>580</v>
      </c>
      <c r="G92" s="101"/>
      <c r="H92" s="100">
        <f t="shared" si="4"/>
        <v>0</v>
      </c>
      <c r="I92" s="103" t="str">
        <f t="shared" si="5"/>
        <v>M</v>
      </c>
      <c r="J92" s="103" t="s">
        <v>634</v>
      </c>
      <c r="K92" s="84"/>
    </row>
    <row r="93" spans="1:11" x14ac:dyDescent="0.2">
      <c r="A93" s="93" t="str">
        <f ca="1">+IF(NOT(ISBLANK(INDIRECT("e"&amp;ROW()))),MAX(INDIRECT("a$16:A"&amp;ROW()-1))+1,"")</f>
        <v/>
      </c>
      <c r="B93" s="75"/>
      <c r="C93" s="75"/>
      <c r="D93" s="76"/>
      <c r="E93" s="77"/>
      <c r="F93" s="85"/>
      <c r="G93" s="85"/>
      <c r="H93" s="63" t="str">
        <f>+IF(AND(F93="",G93=""),"",ROUND(F93*G93,2))</f>
        <v/>
      </c>
      <c r="I93" s="81" t="str">
        <f>IF(E93&lt;&gt;"","M","")</f>
        <v/>
      </c>
      <c r="J93" s="94"/>
      <c r="K93" s="84"/>
    </row>
    <row r="94" spans="1:11" ht="24" x14ac:dyDescent="0.2">
      <c r="A94" s="101" t="str">
        <f t="shared" ca="1" si="3"/>
        <v/>
      </c>
      <c r="B94" s="101" t="s">
        <v>386</v>
      </c>
      <c r="C94" s="101"/>
      <c r="D94" s="102" t="s">
        <v>388</v>
      </c>
      <c r="E94" s="103"/>
      <c r="F94" s="101"/>
      <c r="G94" s="101"/>
      <c r="H94" s="100" t="str">
        <f t="shared" si="4"/>
        <v/>
      </c>
      <c r="I94" s="103" t="str">
        <f t="shared" si="5"/>
        <v/>
      </c>
      <c r="J94" s="103"/>
      <c r="K94" s="84"/>
    </row>
    <row r="95" spans="1:11" x14ac:dyDescent="0.2">
      <c r="A95" s="101">
        <v>31</v>
      </c>
      <c r="B95" s="101" t="s">
        <v>387</v>
      </c>
      <c r="C95" s="101"/>
      <c r="D95" s="102" t="s">
        <v>389</v>
      </c>
      <c r="E95" s="103" t="s">
        <v>337</v>
      </c>
      <c r="F95" s="101">
        <v>356.23</v>
      </c>
      <c r="G95" s="101"/>
      <c r="H95" s="100">
        <f t="shared" si="4"/>
        <v>0</v>
      </c>
      <c r="I95" s="103" t="str">
        <f t="shared" si="5"/>
        <v>M</v>
      </c>
      <c r="J95" s="103" t="s">
        <v>634</v>
      </c>
      <c r="K95" s="84"/>
    </row>
    <row r="96" spans="1:11" x14ac:dyDescent="0.2">
      <c r="A96" s="93" t="str">
        <f ca="1">+IF(NOT(ISBLANK(INDIRECT("e"&amp;ROW()))),MAX(INDIRECT("a$16:A"&amp;ROW()-1))+1,"")</f>
        <v/>
      </c>
      <c r="B96" s="75"/>
      <c r="C96" s="75"/>
      <c r="D96" s="76"/>
      <c r="E96" s="77"/>
      <c r="F96" s="85"/>
      <c r="G96" s="85"/>
      <c r="H96" s="63" t="str">
        <f>+IF(AND(F96="",G96=""),"",ROUND(F96*G96,2))</f>
        <v/>
      </c>
      <c r="I96" s="81" t="str">
        <f>IF(E96&lt;&gt;"","M","")</f>
        <v/>
      </c>
      <c r="J96" s="94"/>
      <c r="K96" s="84"/>
    </row>
    <row r="97" spans="1:11" x14ac:dyDescent="0.2">
      <c r="A97" s="101" t="str">
        <f t="shared" ca="1" si="3"/>
        <v/>
      </c>
      <c r="B97" s="101" t="s">
        <v>390</v>
      </c>
      <c r="C97" s="101"/>
      <c r="D97" s="102" t="s">
        <v>392</v>
      </c>
      <c r="E97" s="103"/>
      <c r="F97" s="101"/>
      <c r="G97" s="101"/>
      <c r="H97" s="100" t="str">
        <f t="shared" si="4"/>
        <v/>
      </c>
      <c r="I97" s="103" t="str">
        <f t="shared" si="5"/>
        <v/>
      </c>
      <c r="J97" s="103"/>
      <c r="K97" s="84"/>
    </row>
    <row r="98" spans="1:11" x14ac:dyDescent="0.2">
      <c r="A98" s="101">
        <v>32</v>
      </c>
      <c r="B98" s="101" t="s">
        <v>391</v>
      </c>
      <c r="C98" s="101"/>
      <c r="D98" s="102" t="s">
        <v>393</v>
      </c>
      <c r="E98" s="103" t="s">
        <v>332</v>
      </c>
      <c r="F98" s="101">
        <v>1719.01</v>
      </c>
      <c r="G98" s="101"/>
      <c r="H98" s="100">
        <f t="shared" si="4"/>
        <v>0</v>
      </c>
      <c r="I98" s="103" t="str">
        <f t="shared" si="5"/>
        <v>M</v>
      </c>
      <c r="J98" s="103" t="s">
        <v>634</v>
      </c>
      <c r="K98" s="84"/>
    </row>
    <row r="99" spans="1:11" x14ac:dyDescent="0.2">
      <c r="A99" s="93" t="str">
        <f ca="1">+IF(NOT(ISBLANK(INDIRECT("e"&amp;ROW()))),MAX(INDIRECT("a$16:A"&amp;ROW()-1))+1,"")</f>
        <v/>
      </c>
      <c r="B99" s="75"/>
      <c r="C99" s="75"/>
      <c r="D99" s="76"/>
      <c r="E99" s="77"/>
      <c r="F99" s="85"/>
      <c r="G99" s="85"/>
      <c r="H99" s="63" t="str">
        <f>+IF(AND(F99="",G99=""),"",ROUND(F99*G99,2))</f>
        <v/>
      </c>
      <c r="I99" s="81" t="str">
        <f>IF(E99&lt;&gt;"","M","")</f>
        <v/>
      </c>
      <c r="J99" s="94"/>
      <c r="K99" s="84"/>
    </row>
    <row r="100" spans="1:11" x14ac:dyDescent="0.2">
      <c r="A100" s="101">
        <v>33</v>
      </c>
      <c r="B100" s="101" t="s">
        <v>394</v>
      </c>
      <c r="C100" s="101"/>
      <c r="D100" s="102" t="s">
        <v>395</v>
      </c>
      <c r="E100" s="103" t="s">
        <v>396</v>
      </c>
      <c r="F100" s="101">
        <v>6778.8</v>
      </c>
      <c r="G100" s="101"/>
      <c r="H100" s="100">
        <f t="shared" si="4"/>
        <v>0</v>
      </c>
      <c r="I100" s="103" t="str">
        <f t="shared" si="5"/>
        <v>M</v>
      </c>
      <c r="J100" s="103" t="s">
        <v>634</v>
      </c>
      <c r="K100" s="84"/>
    </row>
    <row r="101" spans="1:11" x14ac:dyDescent="0.2">
      <c r="A101" s="93" t="str">
        <f ca="1">+IF(NOT(ISBLANK(INDIRECT("e"&amp;ROW()))),MAX(INDIRECT("a$16:A"&amp;ROW()-1))+1,"")</f>
        <v/>
      </c>
      <c r="B101" s="75"/>
      <c r="C101" s="75"/>
      <c r="D101" s="76"/>
      <c r="E101" s="77"/>
      <c r="F101" s="85"/>
      <c r="G101" s="85"/>
      <c r="H101" s="63" t="str">
        <f>+IF(AND(F101="",G101=""),"",ROUND(F101*G101,2))</f>
        <v/>
      </c>
      <c r="I101" s="81" t="str">
        <f>IF(E101&lt;&gt;"","M","")</f>
        <v/>
      </c>
      <c r="J101" s="94"/>
      <c r="K101" s="84"/>
    </row>
    <row r="102" spans="1:11" x14ac:dyDescent="0.2">
      <c r="A102" s="101">
        <v>34</v>
      </c>
      <c r="B102" s="101" t="s">
        <v>397</v>
      </c>
      <c r="C102" s="101"/>
      <c r="D102" s="102" t="s">
        <v>398</v>
      </c>
      <c r="E102" s="103" t="s">
        <v>396</v>
      </c>
      <c r="F102" s="101">
        <v>745.2</v>
      </c>
      <c r="G102" s="101"/>
      <c r="H102" s="100">
        <f t="shared" si="4"/>
        <v>0</v>
      </c>
      <c r="I102" s="103" t="str">
        <f t="shared" si="5"/>
        <v>M</v>
      </c>
      <c r="J102" s="103" t="s">
        <v>634</v>
      </c>
      <c r="K102" s="84"/>
    </row>
    <row r="103" spans="1:11" x14ac:dyDescent="0.2">
      <c r="A103" s="93" t="str">
        <f ca="1">+IF(NOT(ISBLANK(INDIRECT("e"&amp;ROW()))),MAX(INDIRECT("a$16:A"&amp;ROW()-1))+1,"")</f>
        <v/>
      </c>
      <c r="B103" s="75"/>
      <c r="C103" s="75"/>
      <c r="D103" s="76"/>
      <c r="E103" s="77"/>
      <c r="F103" s="85"/>
      <c r="G103" s="85"/>
      <c r="H103" s="63" t="str">
        <f>+IF(AND(F103="",G103=""),"",ROUND(F103*G103,2))</f>
        <v/>
      </c>
      <c r="I103" s="81" t="str">
        <f>IF(E103&lt;&gt;"","M","")</f>
        <v/>
      </c>
      <c r="J103" s="94"/>
      <c r="K103" s="84"/>
    </row>
    <row r="104" spans="1:11" x14ac:dyDescent="0.2">
      <c r="A104" s="101"/>
      <c r="B104" s="101" t="s">
        <v>399</v>
      </c>
      <c r="C104" s="101"/>
      <c r="D104" s="102" t="s">
        <v>401</v>
      </c>
      <c r="E104" s="103"/>
      <c r="F104" s="101"/>
      <c r="G104" s="101"/>
      <c r="H104" s="100" t="str">
        <f t="shared" si="4"/>
        <v/>
      </c>
      <c r="I104" s="103" t="str">
        <f t="shared" si="5"/>
        <v/>
      </c>
      <c r="J104" s="103"/>
      <c r="K104" s="84"/>
    </row>
    <row r="105" spans="1:11" x14ac:dyDescent="0.2">
      <c r="A105" s="101">
        <v>35</v>
      </c>
      <c r="B105" s="101" t="s">
        <v>400</v>
      </c>
      <c r="C105" s="101"/>
      <c r="D105" s="102" t="s">
        <v>402</v>
      </c>
      <c r="E105" s="103" t="s">
        <v>312</v>
      </c>
      <c r="F105" s="101">
        <v>100</v>
      </c>
      <c r="G105" s="101"/>
      <c r="H105" s="100">
        <f t="shared" si="4"/>
        <v>0</v>
      </c>
      <c r="I105" s="103" t="str">
        <f t="shared" si="5"/>
        <v>M</v>
      </c>
      <c r="J105" s="103" t="s">
        <v>634</v>
      </c>
      <c r="K105" s="84"/>
    </row>
    <row r="106" spans="1:11" x14ac:dyDescent="0.2">
      <c r="A106" s="93" t="str">
        <f ca="1">+IF(NOT(ISBLANK(INDIRECT("e"&amp;ROW()))),MAX(INDIRECT("a$16:A"&amp;ROW()-1))+1,"")</f>
        <v/>
      </c>
      <c r="B106" s="75"/>
      <c r="C106" s="75"/>
      <c r="D106" s="76"/>
      <c r="E106" s="77"/>
      <c r="F106" s="85"/>
      <c r="G106" s="85"/>
      <c r="H106" s="63" t="str">
        <f>+IF(AND(F106="",G106=""),"",ROUND(F106*G106,2))</f>
        <v/>
      </c>
      <c r="I106" s="81" t="str">
        <f>IF(E106&lt;&gt;"","M","")</f>
        <v/>
      </c>
      <c r="J106" s="94"/>
      <c r="K106" s="84"/>
    </row>
    <row r="107" spans="1:11" x14ac:dyDescent="0.2">
      <c r="A107" s="101" t="str">
        <f t="shared" ca="1" si="3"/>
        <v/>
      </c>
      <c r="B107" s="101" t="s">
        <v>403</v>
      </c>
      <c r="C107" s="101"/>
      <c r="D107" s="102" t="s">
        <v>405</v>
      </c>
      <c r="E107" s="103"/>
      <c r="F107" s="101"/>
      <c r="G107" s="101"/>
      <c r="H107" s="100" t="str">
        <f t="shared" si="4"/>
        <v/>
      </c>
      <c r="I107" s="103" t="str">
        <f t="shared" si="5"/>
        <v/>
      </c>
      <c r="J107" s="103"/>
      <c r="K107" s="84"/>
    </row>
    <row r="108" spans="1:11" x14ac:dyDescent="0.2">
      <c r="A108" s="101">
        <v>36</v>
      </c>
      <c r="B108" s="101" t="s">
        <v>404</v>
      </c>
      <c r="C108" s="101"/>
      <c r="D108" s="102" t="s">
        <v>406</v>
      </c>
      <c r="E108" s="103" t="s">
        <v>332</v>
      </c>
      <c r="F108" s="101">
        <v>100.53</v>
      </c>
      <c r="G108" s="101"/>
      <c r="H108" s="100">
        <f t="shared" si="4"/>
        <v>0</v>
      </c>
      <c r="I108" s="103" t="str">
        <f t="shared" si="5"/>
        <v>M</v>
      </c>
      <c r="J108" s="103" t="s">
        <v>634</v>
      </c>
      <c r="K108" s="84"/>
    </row>
    <row r="109" spans="1:11" x14ac:dyDescent="0.2">
      <c r="A109" s="93" t="str">
        <f ca="1">+IF(NOT(ISBLANK(INDIRECT("e"&amp;ROW()))),MAX(INDIRECT("a$16:A"&amp;ROW()-1))+1,"")</f>
        <v/>
      </c>
      <c r="B109" s="75"/>
      <c r="C109" s="75"/>
      <c r="D109" s="76"/>
      <c r="E109" s="77"/>
      <c r="F109" s="85"/>
      <c r="G109" s="85"/>
      <c r="H109" s="63" t="str">
        <f>+IF(AND(F109="",G109=""),"",ROUND(F109*G109,2))</f>
        <v/>
      </c>
      <c r="I109" s="81" t="str">
        <f>IF(E109&lt;&gt;"","M","")</f>
        <v/>
      </c>
      <c r="J109" s="94"/>
      <c r="K109" s="84"/>
    </row>
    <row r="110" spans="1:11" ht="24" x14ac:dyDescent="0.2">
      <c r="A110" s="101" t="str">
        <f t="shared" ca="1" si="3"/>
        <v/>
      </c>
      <c r="B110" s="101" t="s">
        <v>407</v>
      </c>
      <c r="C110" s="101"/>
      <c r="D110" s="102" t="s">
        <v>409</v>
      </c>
      <c r="E110" s="103"/>
      <c r="F110" s="101"/>
      <c r="G110" s="101"/>
      <c r="H110" s="100" t="str">
        <f t="shared" si="4"/>
        <v/>
      </c>
      <c r="I110" s="103" t="str">
        <f t="shared" si="5"/>
        <v/>
      </c>
      <c r="J110" s="103"/>
      <c r="K110" s="84"/>
    </row>
    <row r="111" spans="1:11" x14ac:dyDescent="0.2">
      <c r="A111" s="101">
        <v>37</v>
      </c>
      <c r="B111" s="101" t="s">
        <v>408</v>
      </c>
      <c r="C111" s="101"/>
      <c r="D111" s="102" t="s">
        <v>410</v>
      </c>
      <c r="E111" s="103" t="s">
        <v>337</v>
      </c>
      <c r="F111" s="101">
        <v>174.7</v>
      </c>
      <c r="G111" s="101"/>
      <c r="H111" s="100">
        <f t="shared" si="4"/>
        <v>0</v>
      </c>
      <c r="I111" s="103" t="str">
        <f t="shared" si="5"/>
        <v>M</v>
      </c>
      <c r="J111" s="103" t="s">
        <v>634</v>
      </c>
      <c r="K111" s="84"/>
    </row>
    <row r="112" spans="1:11" x14ac:dyDescent="0.2">
      <c r="A112" s="93" t="str">
        <f ca="1">+IF(NOT(ISBLANK(INDIRECT("e"&amp;ROW()))),MAX(INDIRECT("a$16:A"&amp;ROW()-1))+1,"")</f>
        <v/>
      </c>
      <c r="B112" s="75"/>
      <c r="C112" s="75"/>
      <c r="D112" s="76"/>
      <c r="E112" s="77"/>
      <c r="F112" s="85"/>
      <c r="G112" s="85"/>
      <c r="H112" s="63" t="str">
        <f>+IF(AND(F112="",G112=""),"",ROUND(F112*G112,2))</f>
        <v/>
      </c>
      <c r="I112" s="81" t="str">
        <f>IF(E112&lt;&gt;"","M","")</f>
        <v/>
      </c>
      <c r="J112" s="94"/>
      <c r="K112" s="84"/>
    </row>
    <row r="113" spans="1:11" ht="24" x14ac:dyDescent="0.2">
      <c r="A113" s="101" t="str">
        <f t="shared" ca="1" si="3"/>
        <v/>
      </c>
      <c r="B113" s="101" t="s">
        <v>411</v>
      </c>
      <c r="C113" s="101"/>
      <c r="D113" s="102" t="s">
        <v>413</v>
      </c>
      <c r="E113" s="103"/>
      <c r="F113" s="101"/>
      <c r="G113" s="101"/>
      <c r="H113" s="100" t="str">
        <f t="shared" si="4"/>
        <v/>
      </c>
      <c r="I113" s="103" t="str">
        <f t="shared" si="5"/>
        <v/>
      </c>
      <c r="J113" s="103"/>
      <c r="K113" s="84"/>
    </row>
    <row r="114" spans="1:11" x14ac:dyDescent="0.2">
      <c r="A114" s="101">
        <v>38</v>
      </c>
      <c r="B114" s="101" t="s">
        <v>412</v>
      </c>
      <c r="C114" s="101"/>
      <c r="D114" s="102" t="s">
        <v>414</v>
      </c>
      <c r="E114" s="103" t="s">
        <v>337</v>
      </c>
      <c r="F114" s="101">
        <v>98</v>
      </c>
      <c r="G114" s="101"/>
      <c r="H114" s="100">
        <f t="shared" si="4"/>
        <v>0</v>
      </c>
      <c r="I114" s="103" t="str">
        <f t="shared" si="5"/>
        <v>M</v>
      </c>
      <c r="J114" s="103" t="s">
        <v>634</v>
      </c>
      <c r="K114" s="84"/>
    </row>
    <row r="115" spans="1:11" x14ac:dyDescent="0.2">
      <c r="A115" s="93" t="str">
        <f ca="1">+IF(NOT(ISBLANK(INDIRECT("e"&amp;ROW()))),MAX(INDIRECT("a$16:A"&amp;ROW()-1))+1,"")</f>
        <v/>
      </c>
      <c r="B115" s="75"/>
      <c r="C115" s="75"/>
      <c r="D115" s="76"/>
      <c r="E115" s="77"/>
      <c r="F115" s="85"/>
      <c r="G115" s="85"/>
      <c r="H115" s="63" t="str">
        <f>+IF(AND(F115="",G115=""),"",ROUND(F115*G115,2))</f>
        <v/>
      </c>
      <c r="I115" s="81" t="str">
        <f>IF(E115&lt;&gt;"","M","")</f>
        <v/>
      </c>
      <c r="J115" s="94"/>
      <c r="K115" s="84"/>
    </row>
    <row r="116" spans="1:11" x14ac:dyDescent="0.2">
      <c r="A116" s="101" t="str">
        <f t="shared" ca="1" si="3"/>
        <v/>
      </c>
      <c r="B116" s="101" t="s">
        <v>415</v>
      </c>
      <c r="C116" s="101"/>
      <c r="D116" s="102" t="s">
        <v>417</v>
      </c>
      <c r="E116" s="103"/>
      <c r="F116" s="101"/>
      <c r="G116" s="101"/>
      <c r="H116" s="100" t="str">
        <f t="shared" si="4"/>
        <v/>
      </c>
      <c r="I116" s="103" t="str">
        <f t="shared" si="5"/>
        <v/>
      </c>
      <c r="J116" s="103"/>
      <c r="K116" s="84"/>
    </row>
    <row r="117" spans="1:11" x14ac:dyDescent="0.2">
      <c r="A117" s="101">
        <v>39</v>
      </c>
      <c r="B117" s="101" t="s">
        <v>416</v>
      </c>
      <c r="C117" s="101"/>
      <c r="D117" s="102" t="s">
        <v>418</v>
      </c>
      <c r="E117" s="103" t="s">
        <v>419</v>
      </c>
      <c r="F117" s="101">
        <v>5700</v>
      </c>
      <c r="G117" s="101"/>
      <c r="H117" s="100">
        <f t="shared" si="4"/>
        <v>0</v>
      </c>
      <c r="I117" s="103" t="str">
        <f t="shared" si="5"/>
        <v>M</v>
      </c>
      <c r="J117" s="103" t="s">
        <v>634</v>
      </c>
      <c r="K117" s="84"/>
    </row>
    <row r="118" spans="1:11" x14ac:dyDescent="0.2">
      <c r="A118" s="93" t="str">
        <f ca="1">+IF(NOT(ISBLANK(INDIRECT("e"&amp;ROW()))),MAX(INDIRECT("a$16:A"&amp;ROW()-1))+1,"")</f>
        <v/>
      </c>
      <c r="B118" s="75"/>
      <c r="C118" s="75"/>
      <c r="D118" s="76"/>
      <c r="E118" s="77"/>
      <c r="F118" s="85"/>
      <c r="G118" s="85"/>
      <c r="H118" s="63" t="str">
        <f>+IF(AND(F118="",G118=""),"",ROUND(F118*G118,2))</f>
        <v/>
      </c>
      <c r="I118" s="81" t="str">
        <f>IF(E118&lt;&gt;"","M","")</f>
        <v/>
      </c>
      <c r="J118" s="94"/>
      <c r="K118" s="84"/>
    </row>
    <row r="119" spans="1:11" x14ac:dyDescent="0.2">
      <c r="A119" s="101" t="str">
        <f t="shared" ca="1" si="3"/>
        <v/>
      </c>
      <c r="B119" s="101" t="s">
        <v>420</v>
      </c>
      <c r="C119" s="101"/>
      <c r="D119" s="102" t="s">
        <v>422</v>
      </c>
      <c r="E119" s="103"/>
      <c r="F119" s="101"/>
      <c r="G119" s="101"/>
      <c r="H119" s="100" t="str">
        <f t="shared" si="4"/>
        <v/>
      </c>
      <c r="I119" s="103" t="str">
        <f t="shared" si="5"/>
        <v/>
      </c>
      <c r="J119" s="103"/>
      <c r="K119" s="84"/>
    </row>
    <row r="120" spans="1:11" x14ac:dyDescent="0.2">
      <c r="A120" s="101">
        <v>40</v>
      </c>
      <c r="B120" s="101" t="s">
        <v>421</v>
      </c>
      <c r="C120" s="101"/>
      <c r="D120" s="102" t="s">
        <v>423</v>
      </c>
      <c r="E120" s="103" t="s">
        <v>312</v>
      </c>
      <c r="F120" s="101">
        <v>100</v>
      </c>
      <c r="G120" s="101"/>
      <c r="H120" s="100">
        <f t="shared" si="4"/>
        <v>0</v>
      </c>
      <c r="I120" s="103" t="str">
        <f t="shared" si="5"/>
        <v>M</v>
      </c>
      <c r="J120" s="103" t="s">
        <v>634</v>
      </c>
      <c r="K120" s="84"/>
    </row>
    <row r="121" spans="1:11" x14ac:dyDescent="0.2">
      <c r="A121" s="93" t="str">
        <f ca="1">+IF(NOT(ISBLANK(INDIRECT("e"&amp;ROW()))),MAX(INDIRECT("a$16:A"&amp;ROW()-1))+1,"")</f>
        <v/>
      </c>
      <c r="B121" s="75"/>
      <c r="C121" s="75"/>
      <c r="D121" s="76"/>
      <c r="E121" s="77"/>
      <c r="F121" s="85"/>
      <c r="G121" s="85"/>
      <c r="H121" s="63" t="str">
        <f>+IF(AND(F121="",G121=""),"",ROUND(F121*G121,2))</f>
        <v/>
      </c>
      <c r="I121" s="81" t="str">
        <f>IF(E121&lt;&gt;"","M","")</f>
        <v/>
      </c>
      <c r="J121" s="94"/>
      <c r="K121" s="84"/>
    </row>
    <row r="122" spans="1:11" x14ac:dyDescent="0.2">
      <c r="A122" s="101">
        <v>41</v>
      </c>
      <c r="B122" s="101" t="s">
        <v>424</v>
      </c>
      <c r="C122" s="101"/>
      <c r="D122" s="102" t="s">
        <v>425</v>
      </c>
      <c r="E122" s="103" t="s">
        <v>312</v>
      </c>
      <c r="F122" s="101">
        <v>100</v>
      </c>
      <c r="G122" s="101"/>
      <c r="H122" s="100">
        <f t="shared" si="4"/>
        <v>0</v>
      </c>
      <c r="I122" s="103" t="str">
        <f t="shared" si="5"/>
        <v>M</v>
      </c>
      <c r="J122" s="103" t="s">
        <v>634</v>
      </c>
      <c r="K122" s="84"/>
    </row>
    <row r="123" spans="1:11" x14ac:dyDescent="0.2">
      <c r="A123" s="93" t="str">
        <f ca="1">+IF(NOT(ISBLANK(INDIRECT("e"&amp;ROW()))),MAX(INDIRECT("a$16:A"&amp;ROW()-1))+1,"")</f>
        <v/>
      </c>
      <c r="B123" s="75"/>
      <c r="C123" s="75"/>
      <c r="D123" s="76"/>
      <c r="E123" s="77"/>
      <c r="F123" s="85"/>
      <c r="G123" s="85"/>
      <c r="H123" s="63" t="str">
        <f>+IF(AND(F123="",G123=""),"",ROUND(F123*G123,2))</f>
        <v/>
      </c>
      <c r="I123" s="81" t="str">
        <f>IF(E123&lt;&gt;"","M","")</f>
        <v/>
      </c>
      <c r="J123" s="94"/>
      <c r="K123" s="84"/>
    </row>
    <row r="124" spans="1:11" x14ac:dyDescent="0.2">
      <c r="A124" s="101" t="str">
        <f t="shared" ca="1" si="3"/>
        <v/>
      </c>
      <c r="B124" s="101" t="s">
        <v>426</v>
      </c>
      <c r="C124" s="101"/>
      <c r="D124" s="102" t="s">
        <v>428</v>
      </c>
      <c r="E124" s="103"/>
      <c r="F124" s="101"/>
      <c r="G124" s="101"/>
      <c r="H124" s="100" t="str">
        <f t="shared" si="4"/>
        <v/>
      </c>
      <c r="I124" s="103" t="str">
        <f t="shared" si="5"/>
        <v/>
      </c>
      <c r="J124" s="103"/>
      <c r="K124" s="84"/>
    </row>
    <row r="125" spans="1:11" x14ac:dyDescent="0.2">
      <c r="A125" s="101">
        <v>42</v>
      </c>
      <c r="B125" s="101" t="s">
        <v>427</v>
      </c>
      <c r="C125" s="101"/>
      <c r="D125" s="102" t="s">
        <v>429</v>
      </c>
      <c r="E125" s="103" t="s">
        <v>312</v>
      </c>
      <c r="F125" s="101">
        <v>150</v>
      </c>
      <c r="G125" s="101"/>
      <c r="H125" s="100">
        <f t="shared" si="4"/>
        <v>0</v>
      </c>
      <c r="I125" s="103" t="str">
        <f t="shared" si="5"/>
        <v>M</v>
      </c>
      <c r="J125" s="103" t="s">
        <v>634</v>
      </c>
      <c r="K125" s="84"/>
    </row>
    <row r="126" spans="1:11" x14ac:dyDescent="0.2">
      <c r="A126" s="93" t="str">
        <f ca="1">+IF(NOT(ISBLANK(INDIRECT("e"&amp;ROW()))),MAX(INDIRECT("a$16:A"&amp;ROW()-1))+1,"")</f>
        <v/>
      </c>
      <c r="B126" s="75"/>
      <c r="C126" s="75"/>
      <c r="D126" s="76"/>
      <c r="E126" s="77"/>
      <c r="F126" s="85"/>
      <c r="G126" s="85"/>
      <c r="H126" s="63" t="str">
        <f>+IF(AND(F126="",G126=""),"",ROUND(F126*G126,2))</f>
        <v/>
      </c>
      <c r="I126" s="81" t="str">
        <f>IF(E126&lt;&gt;"","M","")</f>
        <v/>
      </c>
      <c r="J126" s="94"/>
      <c r="K126" s="84"/>
    </row>
    <row r="127" spans="1:11" x14ac:dyDescent="0.2">
      <c r="A127" s="101">
        <v>43</v>
      </c>
      <c r="B127" s="101" t="s">
        <v>430</v>
      </c>
      <c r="C127" s="101"/>
      <c r="D127" s="102" t="s">
        <v>431</v>
      </c>
      <c r="E127" s="103" t="s">
        <v>312</v>
      </c>
      <c r="F127" s="101">
        <v>150</v>
      </c>
      <c r="G127" s="101"/>
      <c r="H127" s="100">
        <f t="shared" si="4"/>
        <v>0</v>
      </c>
      <c r="I127" s="103" t="str">
        <f t="shared" si="5"/>
        <v>M</v>
      </c>
      <c r="J127" s="103" t="s">
        <v>634</v>
      </c>
      <c r="K127" s="84"/>
    </row>
    <row r="128" spans="1:11" x14ac:dyDescent="0.2">
      <c r="A128" s="93" t="str">
        <f ca="1">+IF(NOT(ISBLANK(INDIRECT("e"&amp;ROW()))),MAX(INDIRECT("a$16:A"&amp;ROW()-1))+1,"")</f>
        <v/>
      </c>
      <c r="B128" s="75"/>
      <c r="C128" s="75"/>
      <c r="D128" s="76"/>
      <c r="E128" s="77"/>
      <c r="F128" s="85"/>
      <c r="G128" s="85"/>
      <c r="H128" s="63" t="str">
        <f>+IF(AND(F128="",G128=""),"",ROUND(F128*G128,2))</f>
        <v/>
      </c>
      <c r="I128" s="81" t="str">
        <f>IF(E128&lt;&gt;"","M","")</f>
        <v/>
      </c>
      <c r="J128" s="94"/>
      <c r="K128" s="84"/>
    </row>
    <row r="129" spans="1:11" x14ac:dyDescent="0.2">
      <c r="A129" s="101" t="str">
        <f t="shared" ca="1" si="3"/>
        <v/>
      </c>
      <c r="B129" s="101" t="s">
        <v>432</v>
      </c>
      <c r="C129" s="101"/>
      <c r="D129" s="102" t="s">
        <v>434</v>
      </c>
      <c r="E129" s="103"/>
      <c r="F129" s="101"/>
      <c r="G129" s="101"/>
      <c r="H129" s="100" t="str">
        <f t="shared" si="4"/>
        <v/>
      </c>
      <c r="I129" s="103" t="str">
        <f t="shared" si="5"/>
        <v/>
      </c>
      <c r="J129" s="103"/>
      <c r="K129" s="84"/>
    </row>
    <row r="130" spans="1:11" x14ac:dyDescent="0.2">
      <c r="A130" s="101">
        <v>44</v>
      </c>
      <c r="B130" s="101" t="s">
        <v>433</v>
      </c>
      <c r="C130" s="101"/>
      <c r="D130" s="102" t="s">
        <v>435</v>
      </c>
      <c r="E130" s="103" t="s">
        <v>312</v>
      </c>
      <c r="F130" s="101">
        <v>150</v>
      </c>
      <c r="G130" s="101"/>
      <c r="H130" s="100">
        <f t="shared" si="4"/>
        <v>0</v>
      </c>
      <c r="I130" s="103" t="str">
        <f t="shared" si="5"/>
        <v>M</v>
      </c>
      <c r="J130" s="103" t="s">
        <v>634</v>
      </c>
      <c r="K130" s="84"/>
    </row>
    <row r="131" spans="1:11" x14ac:dyDescent="0.2">
      <c r="A131" s="93" t="str">
        <f ca="1">+IF(NOT(ISBLANK(INDIRECT("e"&amp;ROW()))),MAX(INDIRECT("a$16:A"&amp;ROW()-1))+1,"")</f>
        <v/>
      </c>
      <c r="B131" s="75"/>
      <c r="C131" s="75"/>
      <c r="D131" s="76"/>
      <c r="E131" s="77"/>
      <c r="F131" s="85"/>
      <c r="G131" s="85"/>
      <c r="H131" s="63" t="str">
        <f>+IF(AND(F131="",G131=""),"",ROUND(F131*G131,2))</f>
        <v/>
      </c>
      <c r="I131" s="81" t="str">
        <f>IF(E131&lt;&gt;"","M","")</f>
        <v/>
      </c>
      <c r="J131" s="94"/>
      <c r="K131" s="84"/>
    </row>
    <row r="132" spans="1:11" x14ac:dyDescent="0.2">
      <c r="A132" s="101" t="str">
        <f t="shared" ca="1" si="3"/>
        <v/>
      </c>
      <c r="B132" s="101" t="s">
        <v>436</v>
      </c>
      <c r="C132" s="101"/>
      <c r="D132" s="102" t="s">
        <v>438</v>
      </c>
      <c r="E132" s="103"/>
      <c r="F132" s="101"/>
      <c r="G132" s="101"/>
      <c r="H132" s="100" t="str">
        <f t="shared" si="4"/>
        <v/>
      </c>
      <c r="I132" s="103" t="str">
        <f t="shared" si="5"/>
        <v/>
      </c>
      <c r="J132" s="103"/>
      <c r="K132" s="84"/>
    </row>
    <row r="133" spans="1:11" x14ac:dyDescent="0.2">
      <c r="A133" s="101">
        <v>45</v>
      </c>
      <c r="B133" s="101" t="s">
        <v>437</v>
      </c>
      <c r="C133" s="101"/>
      <c r="D133" s="102" t="s">
        <v>439</v>
      </c>
      <c r="E133" s="103" t="s">
        <v>440</v>
      </c>
      <c r="F133" s="101">
        <v>200</v>
      </c>
      <c r="G133" s="101"/>
      <c r="H133" s="100">
        <f t="shared" si="4"/>
        <v>0</v>
      </c>
      <c r="I133" s="103" t="str">
        <f t="shared" si="5"/>
        <v>M</v>
      </c>
      <c r="J133" s="103" t="s">
        <v>634</v>
      </c>
      <c r="K133" s="84"/>
    </row>
    <row r="134" spans="1:11" x14ac:dyDescent="0.2">
      <c r="A134" s="93" t="str">
        <f ca="1">+IF(NOT(ISBLANK(INDIRECT("e"&amp;ROW()))),MAX(INDIRECT("a$16:A"&amp;ROW()-1))+1,"")</f>
        <v/>
      </c>
      <c r="B134" s="75"/>
      <c r="C134" s="75"/>
      <c r="D134" s="76"/>
      <c r="E134" s="77"/>
      <c r="F134" s="85"/>
      <c r="G134" s="85"/>
      <c r="H134" s="63" t="str">
        <f>+IF(AND(F134="",G134=""),"",ROUND(F134*G134,2))</f>
        <v/>
      </c>
      <c r="I134" s="81" t="str">
        <f>IF(E134&lt;&gt;"","M","")</f>
        <v/>
      </c>
      <c r="J134" s="94"/>
      <c r="K134" s="84"/>
    </row>
    <row r="135" spans="1:11" x14ac:dyDescent="0.2">
      <c r="A135" s="101">
        <v>46</v>
      </c>
      <c r="B135" s="101" t="s">
        <v>441</v>
      </c>
      <c r="C135" s="101"/>
      <c r="D135" s="102" t="s">
        <v>442</v>
      </c>
      <c r="E135" s="103" t="s">
        <v>440</v>
      </c>
      <c r="F135" s="101">
        <v>200</v>
      </c>
      <c r="G135" s="101"/>
      <c r="H135" s="100">
        <f t="shared" si="4"/>
        <v>0</v>
      </c>
      <c r="I135" s="103" t="str">
        <f t="shared" si="5"/>
        <v>M</v>
      </c>
      <c r="J135" s="103" t="s">
        <v>634</v>
      </c>
      <c r="K135" s="84"/>
    </row>
    <row r="136" spans="1:11" x14ac:dyDescent="0.2">
      <c r="A136" s="93" t="str">
        <f ca="1">+IF(NOT(ISBLANK(INDIRECT("e"&amp;ROW()))),MAX(INDIRECT("a$16:A"&amp;ROW()-1))+1,"")</f>
        <v/>
      </c>
      <c r="B136" s="75"/>
      <c r="C136" s="75"/>
      <c r="D136" s="76"/>
      <c r="E136" s="77"/>
      <c r="F136" s="85"/>
      <c r="G136" s="85"/>
      <c r="H136" s="63" t="str">
        <f>+IF(AND(F136="",G136=""),"",ROUND(F136*G136,2))</f>
        <v/>
      </c>
      <c r="I136" s="81" t="str">
        <f>IF(E136&lt;&gt;"","M","")</f>
        <v/>
      </c>
      <c r="J136" s="94"/>
      <c r="K136" s="84"/>
    </row>
    <row r="137" spans="1:11" x14ac:dyDescent="0.2">
      <c r="A137" s="101">
        <v>47</v>
      </c>
      <c r="B137" s="101" t="s">
        <v>443</v>
      </c>
      <c r="C137" s="101"/>
      <c r="D137" s="102" t="s">
        <v>444</v>
      </c>
      <c r="E137" s="103" t="s">
        <v>419</v>
      </c>
      <c r="F137" s="101">
        <v>100</v>
      </c>
      <c r="G137" s="101"/>
      <c r="H137" s="100">
        <f t="shared" si="4"/>
        <v>0</v>
      </c>
      <c r="I137" s="103" t="str">
        <f t="shared" si="5"/>
        <v>M</v>
      </c>
      <c r="J137" s="103" t="s">
        <v>634</v>
      </c>
      <c r="K137" s="84"/>
    </row>
    <row r="138" spans="1:11" x14ac:dyDescent="0.2">
      <c r="A138" s="93" t="str">
        <f ca="1">+IF(NOT(ISBLANK(INDIRECT("e"&amp;ROW()))),MAX(INDIRECT("a$16:A"&amp;ROW()-1))+1,"")</f>
        <v/>
      </c>
      <c r="B138" s="75"/>
      <c r="C138" s="75"/>
      <c r="D138" s="76"/>
      <c r="E138" s="77"/>
      <c r="F138" s="85"/>
      <c r="G138" s="85"/>
      <c r="H138" s="63" t="str">
        <f>+IF(AND(F138="",G138=""),"",ROUND(F138*G138,2))</f>
        <v/>
      </c>
      <c r="I138" s="81" t="str">
        <f>IF(E138&lt;&gt;"","M","")</f>
        <v/>
      </c>
      <c r="J138" s="94"/>
      <c r="K138" s="84"/>
    </row>
    <row r="139" spans="1:11" x14ac:dyDescent="0.2">
      <c r="A139" s="101" t="str">
        <f t="shared" ca="1" si="3"/>
        <v/>
      </c>
      <c r="B139" s="101" t="s">
        <v>445</v>
      </c>
      <c r="C139" s="101"/>
      <c r="D139" s="102" t="s">
        <v>447</v>
      </c>
      <c r="E139" s="103"/>
      <c r="F139" s="101"/>
      <c r="G139" s="101"/>
      <c r="H139" s="100" t="str">
        <f t="shared" si="4"/>
        <v/>
      </c>
      <c r="I139" s="103" t="str">
        <f t="shared" si="5"/>
        <v/>
      </c>
      <c r="J139" s="103"/>
      <c r="K139" s="84"/>
    </row>
    <row r="140" spans="1:11" x14ac:dyDescent="0.2">
      <c r="A140" s="101">
        <v>48</v>
      </c>
      <c r="B140" s="101" t="s">
        <v>446</v>
      </c>
      <c r="C140" s="101"/>
      <c r="D140" s="102" t="s">
        <v>448</v>
      </c>
      <c r="E140" s="103" t="s">
        <v>332</v>
      </c>
      <c r="F140" s="101">
        <v>155</v>
      </c>
      <c r="G140" s="101"/>
      <c r="H140" s="100">
        <f t="shared" si="4"/>
        <v>0</v>
      </c>
      <c r="I140" s="103" t="str">
        <f t="shared" si="5"/>
        <v>M</v>
      </c>
      <c r="J140" s="103" t="s">
        <v>634</v>
      </c>
      <c r="K140" s="84"/>
    </row>
    <row r="141" spans="1:11" x14ac:dyDescent="0.2">
      <c r="A141" s="93" t="str">
        <f ca="1">+IF(NOT(ISBLANK(INDIRECT("e"&amp;ROW()))),MAX(INDIRECT("a$16:A"&amp;ROW()-1))+1,"")</f>
        <v/>
      </c>
      <c r="B141" s="75"/>
      <c r="C141" s="75"/>
      <c r="D141" s="76"/>
      <c r="E141" s="77"/>
      <c r="F141" s="85"/>
      <c r="G141" s="85"/>
      <c r="H141" s="63" t="str">
        <f>+IF(AND(F141="",G141=""),"",ROUND(F141*G141,2))</f>
        <v/>
      </c>
      <c r="I141" s="81" t="str">
        <f>IF(E141&lt;&gt;"","M","")</f>
        <v/>
      </c>
      <c r="J141" s="94"/>
      <c r="K141" s="84"/>
    </row>
    <row r="142" spans="1:11" x14ac:dyDescent="0.2">
      <c r="A142" s="101" t="str">
        <f t="shared" ca="1" si="3"/>
        <v/>
      </c>
      <c r="B142" s="101" t="s">
        <v>449</v>
      </c>
      <c r="C142" s="101"/>
      <c r="D142" s="102" t="s">
        <v>451</v>
      </c>
      <c r="E142" s="103"/>
      <c r="F142" s="101"/>
      <c r="G142" s="101"/>
      <c r="H142" s="100" t="str">
        <f t="shared" si="4"/>
        <v/>
      </c>
      <c r="I142" s="103" t="str">
        <f t="shared" si="5"/>
        <v/>
      </c>
      <c r="J142" s="103"/>
      <c r="K142" s="84"/>
    </row>
    <row r="143" spans="1:11" x14ac:dyDescent="0.2">
      <c r="A143" s="101">
        <v>49</v>
      </c>
      <c r="B143" s="101" t="s">
        <v>450</v>
      </c>
      <c r="C143" s="101"/>
      <c r="D143" s="102" t="s">
        <v>452</v>
      </c>
      <c r="E143" s="103" t="s">
        <v>312</v>
      </c>
      <c r="F143" s="101">
        <v>265</v>
      </c>
      <c r="G143" s="101"/>
      <c r="H143" s="100">
        <f t="shared" si="4"/>
        <v>0</v>
      </c>
      <c r="I143" s="103" t="str">
        <f t="shared" si="5"/>
        <v>M</v>
      </c>
      <c r="J143" s="103" t="s">
        <v>634</v>
      </c>
      <c r="K143" s="84"/>
    </row>
    <row r="144" spans="1:11" x14ac:dyDescent="0.2">
      <c r="A144" s="93" t="str">
        <f ca="1">+IF(NOT(ISBLANK(INDIRECT("e"&amp;ROW()))),MAX(INDIRECT("a$16:A"&amp;ROW()-1))+1,"")</f>
        <v/>
      </c>
      <c r="B144" s="75"/>
      <c r="C144" s="75"/>
      <c r="D144" s="76"/>
      <c r="E144" s="77"/>
      <c r="F144" s="85"/>
      <c r="G144" s="85"/>
      <c r="H144" s="63" t="str">
        <f>+IF(AND(F144="",G144=""),"",ROUND(F144*G144,2))</f>
        <v/>
      </c>
      <c r="I144" s="81" t="str">
        <f>IF(E144&lt;&gt;"","M","")</f>
        <v/>
      </c>
      <c r="J144" s="94"/>
      <c r="K144" s="84"/>
    </row>
    <row r="145" spans="1:11" x14ac:dyDescent="0.2">
      <c r="A145" s="101" t="str">
        <f t="shared" ref="A145:A213" ca="1" si="6">+IF(NOT(ISBLANK(INDIRECT("e"&amp;ROW()))),MAX(INDIRECT("a$16:A"&amp;ROW()-1))+1,"")</f>
        <v/>
      </c>
      <c r="B145" s="101" t="s">
        <v>453</v>
      </c>
      <c r="C145" s="101"/>
      <c r="D145" s="102" t="s">
        <v>455</v>
      </c>
      <c r="E145" s="103"/>
      <c r="F145" s="101"/>
      <c r="G145" s="101"/>
      <c r="H145" s="100" t="str">
        <f t="shared" si="4"/>
        <v/>
      </c>
      <c r="I145" s="103" t="str">
        <f t="shared" si="5"/>
        <v/>
      </c>
      <c r="J145" s="103"/>
      <c r="K145" s="84"/>
    </row>
    <row r="146" spans="1:11" x14ac:dyDescent="0.2">
      <c r="A146" s="101">
        <v>50</v>
      </c>
      <c r="B146" s="101" t="s">
        <v>454</v>
      </c>
      <c r="C146" s="101"/>
      <c r="D146" s="102" t="s">
        <v>456</v>
      </c>
      <c r="E146" s="103" t="s">
        <v>312</v>
      </c>
      <c r="F146" s="101">
        <v>55</v>
      </c>
      <c r="G146" s="101"/>
      <c r="H146" s="100">
        <f t="shared" ref="H146:H209" si="7">+IF(AND(F146="",G146=""),"",ROUND(F146*G146,2))</f>
        <v>0</v>
      </c>
      <c r="I146" s="103" t="str">
        <f t="shared" ref="I146:I218" si="8">IF(E146&lt;&gt;"","M","")</f>
        <v>M</v>
      </c>
      <c r="J146" s="103" t="s">
        <v>634</v>
      </c>
      <c r="K146" s="84"/>
    </row>
    <row r="147" spans="1:11" x14ac:dyDescent="0.2">
      <c r="A147" s="93" t="str">
        <f ca="1">+IF(NOT(ISBLANK(INDIRECT("e"&amp;ROW()))),MAX(INDIRECT("a$16:A"&amp;ROW()-1))+1,"")</f>
        <v/>
      </c>
      <c r="B147" s="75"/>
      <c r="C147" s="75"/>
      <c r="D147" s="76"/>
      <c r="E147" s="77"/>
      <c r="F147" s="85"/>
      <c r="G147" s="85"/>
      <c r="H147" s="63" t="str">
        <f t="shared" ref="H147:H154" si="9">+IF(AND(F147="",G147=""),"",ROUND(F147*G147,2))</f>
        <v/>
      </c>
      <c r="I147" s="81" t="str">
        <f t="shared" ref="I147:I154" si="10">IF(E147&lt;&gt;"","M","")</f>
        <v/>
      </c>
      <c r="J147" s="94"/>
      <c r="K147" s="84"/>
    </row>
    <row r="148" spans="1:11" x14ac:dyDescent="0.2">
      <c r="A148" s="101" t="str">
        <f t="shared" ca="1" si="6"/>
        <v/>
      </c>
      <c r="B148" s="101" t="s">
        <v>599</v>
      </c>
      <c r="C148" s="101"/>
      <c r="D148" s="102" t="s">
        <v>601</v>
      </c>
      <c r="E148" s="103"/>
      <c r="F148" s="101"/>
      <c r="G148" s="101"/>
      <c r="H148" s="100" t="str">
        <f t="shared" si="9"/>
        <v/>
      </c>
      <c r="I148" s="103" t="str">
        <f t="shared" si="10"/>
        <v/>
      </c>
      <c r="J148" s="103"/>
      <c r="K148" s="84"/>
    </row>
    <row r="149" spans="1:11" x14ac:dyDescent="0.2">
      <c r="A149" s="101">
        <v>51</v>
      </c>
      <c r="B149" s="101" t="s">
        <v>600</v>
      </c>
      <c r="C149" s="101" t="s">
        <v>243</v>
      </c>
      <c r="D149" s="102" t="s">
        <v>602</v>
      </c>
      <c r="E149" s="103" t="s">
        <v>315</v>
      </c>
      <c r="F149" s="101">
        <v>20</v>
      </c>
      <c r="G149" s="101"/>
      <c r="H149" s="100">
        <f t="shared" si="9"/>
        <v>0</v>
      </c>
      <c r="I149" s="103" t="str">
        <f t="shared" si="10"/>
        <v>M</v>
      </c>
      <c r="J149" s="103" t="s">
        <v>634</v>
      </c>
      <c r="K149" s="84"/>
    </row>
    <row r="150" spans="1:11" x14ac:dyDescent="0.2">
      <c r="A150" s="93" t="str">
        <f ca="1">+IF(NOT(ISBLANK(INDIRECT("e"&amp;ROW()))),MAX(INDIRECT("a$16:A"&amp;ROW()-1))+1,"")</f>
        <v/>
      </c>
      <c r="B150" s="75"/>
      <c r="C150" s="75"/>
      <c r="D150" s="76"/>
      <c r="E150" s="77"/>
      <c r="F150" s="85"/>
      <c r="G150" s="85"/>
      <c r="H150" s="63" t="str">
        <f t="shared" si="9"/>
        <v/>
      </c>
      <c r="I150" s="81" t="str">
        <f t="shared" si="10"/>
        <v/>
      </c>
      <c r="J150" s="94"/>
      <c r="K150" s="84"/>
    </row>
    <row r="151" spans="1:11" x14ac:dyDescent="0.2">
      <c r="A151" s="101">
        <v>52</v>
      </c>
      <c r="B151" s="101" t="s">
        <v>604</v>
      </c>
      <c r="C151" s="101" t="s">
        <v>243</v>
      </c>
      <c r="D151" s="102" t="s">
        <v>603</v>
      </c>
      <c r="E151" s="103" t="s">
        <v>315</v>
      </c>
      <c r="F151" s="101">
        <v>20</v>
      </c>
      <c r="G151" s="101"/>
      <c r="H151" s="100">
        <f t="shared" si="9"/>
        <v>0</v>
      </c>
      <c r="I151" s="103" t="str">
        <f t="shared" si="10"/>
        <v>M</v>
      </c>
      <c r="J151" s="103" t="s">
        <v>634</v>
      </c>
      <c r="K151" s="84"/>
    </row>
    <row r="152" spans="1:11" x14ac:dyDescent="0.2">
      <c r="A152" s="93" t="str">
        <f ca="1">+IF(NOT(ISBLANK(INDIRECT("e"&amp;ROW()))),MAX(INDIRECT("a$16:A"&amp;ROW()-1))+1,"")</f>
        <v/>
      </c>
      <c r="B152" s="75"/>
      <c r="C152" s="75"/>
      <c r="D152" s="76"/>
      <c r="E152" s="77"/>
      <c r="F152" s="85"/>
      <c r="G152" s="85"/>
      <c r="H152" s="63" t="str">
        <f t="shared" si="9"/>
        <v/>
      </c>
      <c r="I152" s="81" t="str">
        <f t="shared" si="10"/>
        <v/>
      </c>
      <c r="J152" s="94"/>
      <c r="K152" s="84"/>
    </row>
    <row r="153" spans="1:11" x14ac:dyDescent="0.2">
      <c r="A153" s="101">
        <v>53</v>
      </c>
      <c r="B153" s="101" t="s">
        <v>605</v>
      </c>
      <c r="C153" s="101" t="s">
        <v>243</v>
      </c>
      <c r="D153" s="102" t="s">
        <v>606</v>
      </c>
      <c r="E153" s="103" t="s">
        <v>315</v>
      </c>
      <c r="F153" s="101">
        <v>20</v>
      </c>
      <c r="G153" s="101"/>
      <c r="H153" s="100">
        <f t="shared" si="9"/>
        <v>0</v>
      </c>
      <c r="I153" s="103" t="str">
        <f t="shared" si="10"/>
        <v>M</v>
      </c>
      <c r="J153" s="103" t="s">
        <v>634</v>
      </c>
      <c r="K153" s="84"/>
    </row>
    <row r="154" spans="1:11" x14ac:dyDescent="0.2">
      <c r="A154" s="93" t="str">
        <f ca="1">+IF(NOT(ISBLANK(INDIRECT("e"&amp;ROW()))),MAX(INDIRECT("a$16:A"&amp;ROW()-1))+1,"")</f>
        <v/>
      </c>
      <c r="B154" s="75"/>
      <c r="C154" s="75"/>
      <c r="D154" s="76"/>
      <c r="E154" s="77"/>
      <c r="F154" s="85"/>
      <c r="G154" s="85"/>
      <c r="H154" s="63" t="str">
        <f t="shared" si="9"/>
        <v/>
      </c>
      <c r="I154" s="81" t="str">
        <f t="shared" si="10"/>
        <v/>
      </c>
      <c r="J154" s="94"/>
      <c r="K154" s="84"/>
    </row>
    <row r="155" spans="1:11" x14ac:dyDescent="0.2">
      <c r="A155" s="101" t="str">
        <f t="shared" ca="1" si="6"/>
        <v/>
      </c>
      <c r="B155" s="101" t="s">
        <v>457</v>
      </c>
      <c r="C155" s="101"/>
      <c r="D155" s="102" t="s">
        <v>459</v>
      </c>
      <c r="E155" s="103"/>
      <c r="F155" s="101"/>
      <c r="G155" s="101"/>
      <c r="H155" s="100" t="str">
        <f t="shared" si="7"/>
        <v/>
      </c>
      <c r="I155" s="103" t="str">
        <f t="shared" si="8"/>
        <v/>
      </c>
      <c r="J155" s="103"/>
      <c r="K155" s="84"/>
    </row>
    <row r="156" spans="1:11" x14ac:dyDescent="0.2">
      <c r="A156" s="101">
        <v>54</v>
      </c>
      <c r="B156" s="101" t="s">
        <v>458</v>
      </c>
      <c r="C156" s="101"/>
      <c r="D156" s="102" t="s">
        <v>460</v>
      </c>
      <c r="E156" s="103" t="s">
        <v>332</v>
      </c>
      <c r="F156" s="101">
        <v>200</v>
      </c>
      <c r="G156" s="101"/>
      <c r="H156" s="100">
        <f t="shared" si="7"/>
        <v>0</v>
      </c>
      <c r="I156" s="103" t="str">
        <f t="shared" si="8"/>
        <v>M</v>
      </c>
      <c r="J156" s="103" t="s">
        <v>634</v>
      </c>
      <c r="K156" s="84"/>
    </row>
    <row r="157" spans="1:11" x14ac:dyDescent="0.2">
      <c r="A157" s="93" t="str">
        <f ca="1">+IF(NOT(ISBLANK(INDIRECT("e"&amp;ROW()))),MAX(INDIRECT("a$16:A"&amp;ROW()-1))+1,"")</f>
        <v/>
      </c>
      <c r="B157" s="75"/>
      <c r="C157" s="75"/>
      <c r="D157" s="76"/>
      <c r="E157" s="77"/>
      <c r="F157" s="85"/>
      <c r="G157" s="85"/>
      <c r="H157" s="63" t="str">
        <f>+IF(AND(F157="",G157=""),"",ROUND(F157*G157,2))</f>
        <v/>
      </c>
      <c r="I157" s="81" t="str">
        <f>IF(E157&lt;&gt;"","M","")</f>
        <v/>
      </c>
      <c r="J157" s="94"/>
      <c r="K157" s="84"/>
    </row>
    <row r="158" spans="1:11" x14ac:dyDescent="0.2">
      <c r="A158" s="101">
        <v>55</v>
      </c>
      <c r="B158" s="101" t="s">
        <v>461</v>
      </c>
      <c r="C158" s="101"/>
      <c r="D158" s="102" t="s">
        <v>462</v>
      </c>
      <c r="E158" s="103" t="s">
        <v>332</v>
      </c>
      <c r="F158" s="101">
        <v>1149.8399999999999</v>
      </c>
      <c r="G158" s="101"/>
      <c r="H158" s="100">
        <f t="shared" si="7"/>
        <v>0</v>
      </c>
      <c r="I158" s="103" t="str">
        <f t="shared" si="8"/>
        <v>M</v>
      </c>
      <c r="J158" s="103" t="s">
        <v>634</v>
      </c>
      <c r="K158" s="84"/>
    </row>
    <row r="159" spans="1:11" x14ac:dyDescent="0.2">
      <c r="A159" s="93" t="str">
        <f ca="1">+IF(NOT(ISBLANK(INDIRECT("e"&amp;ROW()))),MAX(INDIRECT("a$16:A"&amp;ROW()-1))+1,"")</f>
        <v/>
      </c>
      <c r="B159" s="75"/>
      <c r="C159" s="75"/>
      <c r="D159" s="76"/>
      <c r="E159" s="77"/>
      <c r="F159" s="85"/>
      <c r="G159" s="85"/>
      <c r="H159" s="63" t="str">
        <f>+IF(AND(F159="",G159=""),"",ROUND(F159*G159,2))</f>
        <v/>
      </c>
      <c r="I159" s="81" t="str">
        <f>IF(E159&lt;&gt;"","M","")</f>
        <v/>
      </c>
      <c r="J159" s="94"/>
      <c r="K159" s="84"/>
    </row>
    <row r="160" spans="1:11" x14ac:dyDescent="0.2">
      <c r="A160" s="101">
        <v>56</v>
      </c>
      <c r="B160" s="101" t="s">
        <v>463</v>
      </c>
      <c r="C160" s="101"/>
      <c r="D160" s="102" t="s">
        <v>464</v>
      </c>
      <c r="E160" s="103" t="s">
        <v>332</v>
      </c>
      <c r="F160" s="101">
        <v>3535</v>
      </c>
      <c r="G160" s="101"/>
      <c r="H160" s="100">
        <f t="shared" si="7"/>
        <v>0</v>
      </c>
      <c r="I160" s="103" t="str">
        <f t="shared" si="8"/>
        <v>M</v>
      </c>
      <c r="J160" s="103" t="s">
        <v>634</v>
      </c>
      <c r="K160" s="84"/>
    </row>
    <row r="161" spans="1:11" x14ac:dyDescent="0.2">
      <c r="A161" s="93" t="str">
        <f ca="1">+IF(NOT(ISBLANK(INDIRECT("e"&amp;ROW()))),MAX(INDIRECT("a$16:A"&amp;ROW()-1))+1,"")</f>
        <v/>
      </c>
      <c r="B161" s="75"/>
      <c r="C161" s="75"/>
      <c r="D161" s="76"/>
      <c r="E161" s="77"/>
      <c r="F161" s="85"/>
      <c r="G161" s="85"/>
      <c r="H161" s="63" t="str">
        <f>+IF(AND(F161="",G161=""),"",ROUND(F161*G161,2))</f>
        <v/>
      </c>
      <c r="I161" s="81" t="str">
        <f>IF(E161&lt;&gt;"","M","")</f>
        <v/>
      </c>
      <c r="J161" s="94"/>
      <c r="K161" s="84"/>
    </row>
    <row r="162" spans="1:11" x14ac:dyDescent="0.2">
      <c r="A162" s="101">
        <v>57</v>
      </c>
      <c r="B162" s="101" t="s">
        <v>465</v>
      </c>
      <c r="C162" s="101"/>
      <c r="D162" s="102" t="s">
        <v>466</v>
      </c>
      <c r="E162" s="103" t="s">
        <v>332</v>
      </c>
      <c r="F162" s="101">
        <v>3535</v>
      </c>
      <c r="G162" s="101"/>
      <c r="H162" s="100">
        <f t="shared" si="7"/>
        <v>0</v>
      </c>
      <c r="I162" s="103" t="str">
        <f t="shared" si="8"/>
        <v>M</v>
      </c>
      <c r="J162" s="103" t="s">
        <v>634</v>
      </c>
      <c r="K162" s="84"/>
    </row>
    <row r="163" spans="1:11" x14ac:dyDescent="0.2">
      <c r="A163" s="93" t="str">
        <f ca="1">+IF(NOT(ISBLANK(INDIRECT("e"&amp;ROW()))),MAX(INDIRECT("a$16:A"&amp;ROW()-1))+1,"")</f>
        <v/>
      </c>
      <c r="B163" s="75"/>
      <c r="C163" s="75"/>
      <c r="D163" s="76"/>
      <c r="E163" s="77"/>
      <c r="F163" s="85"/>
      <c r="G163" s="85"/>
      <c r="H163" s="63" t="str">
        <f>+IF(AND(F163="",G163=""),"",ROUND(F163*G163,2))</f>
        <v/>
      </c>
      <c r="I163" s="81" t="str">
        <f>IF(E163&lt;&gt;"","M","")</f>
        <v/>
      </c>
      <c r="J163" s="94"/>
      <c r="K163" s="84"/>
    </row>
    <row r="164" spans="1:11" ht="24" x14ac:dyDescent="0.2">
      <c r="A164" s="101">
        <v>58</v>
      </c>
      <c r="B164" s="101" t="s">
        <v>467</v>
      </c>
      <c r="C164" s="101"/>
      <c r="D164" s="102" t="s">
        <v>468</v>
      </c>
      <c r="E164" s="103" t="s">
        <v>332</v>
      </c>
      <c r="F164" s="101">
        <v>3535</v>
      </c>
      <c r="G164" s="101"/>
      <c r="H164" s="100">
        <f t="shared" si="7"/>
        <v>0</v>
      </c>
      <c r="I164" s="103" t="str">
        <f t="shared" si="8"/>
        <v>M</v>
      </c>
      <c r="J164" s="103" t="s">
        <v>634</v>
      </c>
      <c r="K164" s="84"/>
    </row>
    <row r="165" spans="1:11" x14ac:dyDescent="0.2">
      <c r="A165" s="93" t="str">
        <f ca="1">+IF(NOT(ISBLANK(INDIRECT("e"&amp;ROW()))),MAX(INDIRECT("a$16:A"&amp;ROW()-1))+1,"")</f>
        <v/>
      </c>
      <c r="B165" s="75"/>
      <c r="C165" s="75"/>
      <c r="D165" s="76"/>
      <c r="E165" s="77"/>
      <c r="F165" s="85"/>
      <c r="G165" s="85"/>
      <c r="H165" s="63" t="str">
        <f>+IF(AND(F165="",G165=""),"",ROUND(F165*G165,2))</f>
        <v/>
      </c>
      <c r="I165" s="81" t="str">
        <f>IF(E165&lt;&gt;"","M","")</f>
        <v/>
      </c>
      <c r="J165" s="94"/>
      <c r="K165" s="84"/>
    </row>
    <row r="166" spans="1:11" x14ac:dyDescent="0.2">
      <c r="A166" s="101" t="str">
        <f t="shared" ca="1" si="6"/>
        <v/>
      </c>
      <c r="B166" s="101" t="s">
        <v>469</v>
      </c>
      <c r="C166" s="101"/>
      <c r="D166" s="102" t="s">
        <v>471</v>
      </c>
      <c r="E166" s="103"/>
      <c r="F166" s="101"/>
      <c r="G166" s="101"/>
      <c r="H166" s="100" t="str">
        <f t="shared" si="7"/>
        <v/>
      </c>
      <c r="I166" s="103" t="str">
        <f t="shared" si="8"/>
        <v/>
      </c>
      <c r="J166" s="103"/>
      <c r="K166" s="84"/>
    </row>
    <row r="167" spans="1:11" x14ac:dyDescent="0.2">
      <c r="A167" s="101">
        <v>59</v>
      </c>
      <c r="B167" s="101" t="s">
        <v>470</v>
      </c>
      <c r="C167" s="101"/>
      <c r="D167" s="102" t="s">
        <v>472</v>
      </c>
      <c r="E167" s="103" t="s">
        <v>315</v>
      </c>
      <c r="F167" s="101">
        <v>3</v>
      </c>
      <c r="G167" s="101"/>
      <c r="H167" s="100">
        <f t="shared" si="7"/>
        <v>0</v>
      </c>
      <c r="I167" s="103" t="str">
        <f t="shared" si="8"/>
        <v>M</v>
      </c>
      <c r="J167" s="103" t="s">
        <v>634</v>
      </c>
      <c r="K167" s="84"/>
    </row>
    <row r="168" spans="1:11" x14ac:dyDescent="0.2">
      <c r="A168" s="93" t="str">
        <f ca="1">+IF(NOT(ISBLANK(INDIRECT("e"&amp;ROW()))),MAX(INDIRECT("a$16:A"&amp;ROW()-1))+1,"")</f>
        <v/>
      </c>
      <c r="B168" s="75"/>
      <c r="C168" s="75"/>
      <c r="D168" s="76"/>
      <c r="E168" s="77"/>
      <c r="F168" s="85"/>
      <c r="G168" s="85"/>
      <c r="H168" s="63" t="str">
        <f>+IF(AND(F168="",G168=""),"",ROUND(F168*G168,2))</f>
        <v/>
      </c>
      <c r="I168" s="81" t="str">
        <f>IF(E168&lt;&gt;"","M","")</f>
        <v/>
      </c>
      <c r="J168" s="94"/>
      <c r="K168" s="84"/>
    </row>
    <row r="169" spans="1:11" ht="24" x14ac:dyDescent="0.2">
      <c r="A169" s="101">
        <v>60</v>
      </c>
      <c r="B169" s="101" t="s">
        <v>470</v>
      </c>
      <c r="C169" s="101"/>
      <c r="D169" s="102" t="s">
        <v>635</v>
      </c>
      <c r="E169" s="103" t="s">
        <v>315</v>
      </c>
      <c r="F169" s="101">
        <v>2</v>
      </c>
      <c r="G169" s="101"/>
      <c r="H169" s="100">
        <f t="shared" si="7"/>
        <v>0</v>
      </c>
      <c r="I169" s="103" t="str">
        <f t="shared" si="8"/>
        <v>M</v>
      </c>
      <c r="J169" s="103" t="s">
        <v>634</v>
      </c>
      <c r="K169" s="84"/>
    </row>
    <row r="170" spans="1:11" x14ac:dyDescent="0.2">
      <c r="A170" s="93" t="str">
        <f ca="1">+IF(NOT(ISBLANK(INDIRECT("e"&amp;ROW()))),MAX(INDIRECT("a$16:A"&amp;ROW()-1))+1,"")</f>
        <v/>
      </c>
      <c r="B170" s="75"/>
      <c r="C170" s="75"/>
      <c r="D170" s="76"/>
      <c r="E170" s="77"/>
      <c r="F170" s="85"/>
      <c r="G170" s="85"/>
      <c r="H170" s="63" t="str">
        <f>+IF(AND(F170="",G170=""),"",ROUND(F170*G170,2))</f>
        <v/>
      </c>
      <c r="I170" s="81" t="str">
        <f>IF(E170&lt;&gt;"","M","")</f>
        <v/>
      </c>
      <c r="J170" s="94"/>
      <c r="K170" s="84"/>
    </row>
    <row r="171" spans="1:11" x14ac:dyDescent="0.2">
      <c r="A171" s="101" t="str">
        <f t="shared" ca="1" si="6"/>
        <v/>
      </c>
      <c r="B171" s="101" t="s">
        <v>473</v>
      </c>
      <c r="C171" s="101"/>
      <c r="D171" s="102" t="s">
        <v>475</v>
      </c>
      <c r="E171" s="103"/>
      <c r="F171" s="101"/>
      <c r="G171" s="101"/>
      <c r="H171" s="100" t="str">
        <f t="shared" si="7"/>
        <v/>
      </c>
      <c r="I171" s="103" t="str">
        <f t="shared" si="8"/>
        <v/>
      </c>
      <c r="J171" s="103"/>
      <c r="K171" s="84"/>
    </row>
    <row r="172" spans="1:11" x14ac:dyDescent="0.2">
      <c r="A172" s="101">
        <v>61</v>
      </c>
      <c r="B172" s="101" t="s">
        <v>474</v>
      </c>
      <c r="C172" s="101"/>
      <c r="D172" s="102" t="s">
        <v>476</v>
      </c>
      <c r="E172" s="103" t="s">
        <v>332</v>
      </c>
      <c r="F172" s="101">
        <v>35652.54</v>
      </c>
      <c r="G172" s="101"/>
      <c r="H172" s="100">
        <f t="shared" si="7"/>
        <v>0</v>
      </c>
      <c r="I172" s="103" t="str">
        <f t="shared" si="8"/>
        <v>M</v>
      </c>
      <c r="J172" s="103" t="s">
        <v>634</v>
      </c>
      <c r="K172" s="84"/>
    </row>
    <row r="173" spans="1:11" x14ac:dyDescent="0.2">
      <c r="A173" s="93" t="str">
        <f ca="1">+IF(NOT(ISBLANK(INDIRECT("e"&amp;ROW()))),MAX(INDIRECT("a$16:A"&amp;ROW()-1))+1,"")</f>
        <v/>
      </c>
      <c r="B173" s="75"/>
      <c r="C173" s="75"/>
      <c r="D173" s="76"/>
      <c r="E173" s="77"/>
      <c r="F173" s="85"/>
      <c r="G173" s="85"/>
      <c r="H173" s="63" t="str">
        <f>+IF(AND(F173="",G173=""),"",ROUND(F173*G173,2))</f>
        <v/>
      </c>
      <c r="I173" s="81" t="str">
        <f>IF(E173&lt;&gt;"","M","")</f>
        <v/>
      </c>
      <c r="J173" s="94"/>
      <c r="K173" s="84"/>
    </row>
    <row r="174" spans="1:11" x14ac:dyDescent="0.2">
      <c r="A174" s="101">
        <v>62</v>
      </c>
      <c r="B174" s="101" t="s">
        <v>477</v>
      </c>
      <c r="C174" s="101"/>
      <c r="D174" s="102" t="s">
        <v>478</v>
      </c>
      <c r="E174" s="103" t="s">
        <v>396</v>
      </c>
      <c r="F174" s="101">
        <v>174.8</v>
      </c>
      <c r="G174" s="101"/>
      <c r="H174" s="100">
        <f t="shared" si="7"/>
        <v>0</v>
      </c>
      <c r="I174" s="103" t="str">
        <f t="shared" si="8"/>
        <v>M</v>
      </c>
      <c r="J174" s="103" t="s">
        <v>634</v>
      </c>
      <c r="K174" s="84"/>
    </row>
    <row r="175" spans="1:11" x14ac:dyDescent="0.2">
      <c r="A175" s="93" t="str">
        <f ca="1">+IF(NOT(ISBLANK(INDIRECT("e"&amp;ROW()))),MAX(INDIRECT("a$16:A"&amp;ROW()-1))+1,"")</f>
        <v/>
      </c>
      <c r="B175" s="75"/>
      <c r="C175" s="75"/>
      <c r="D175" s="76"/>
      <c r="E175" s="77"/>
      <c r="F175" s="85"/>
      <c r="G175" s="85"/>
      <c r="H175" s="63" t="str">
        <f>+IF(AND(F175="",G175=""),"",ROUND(F175*G175,2))</f>
        <v/>
      </c>
      <c r="I175" s="81" t="str">
        <f>IF(E175&lt;&gt;"","M","")</f>
        <v/>
      </c>
      <c r="J175" s="94"/>
      <c r="K175" s="84"/>
    </row>
    <row r="176" spans="1:11" ht="24" x14ac:dyDescent="0.2">
      <c r="A176" s="101" t="str">
        <f t="shared" ca="1" si="6"/>
        <v/>
      </c>
      <c r="B176" s="101" t="s">
        <v>479</v>
      </c>
      <c r="C176" s="101"/>
      <c r="D176" s="102" t="s">
        <v>481</v>
      </c>
      <c r="E176" s="103"/>
      <c r="F176" s="101"/>
      <c r="G176" s="101"/>
      <c r="H176" s="100" t="str">
        <f t="shared" si="7"/>
        <v/>
      </c>
      <c r="I176" s="103" t="str">
        <f t="shared" si="8"/>
        <v/>
      </c>
      <c r="J176" s="103"/>
      <c r="K176" s="84"/>
    </row>
    <row r="177" spans="1:11" x14ac:dyDescent="0.2">
      <c r="A177" s="101">
        <v>63</v>
      </c>
      <c r="B177" s="101" t="s">
        <v>480</v>
      </c>
      <c r="C177" s="101"/>
      <c r="D177" s="102" t="s">
        <v>476</v>
      </c>
      <c r="E177" s="103" t="s">
        <v>332</v>
      </c>
      <c r="F177" s="101">
        <v>20306</v>
      </c>
      <c r="G177" s="101"/>
      <c r="H177" s="100">
        <f t="shared" si="7"/>
        <v>0</v>
      </c>
      <c r="I177" s="103" t="str">
        <f t="shared" si="8"/>
        <v>M</v>
      </c>
      <c r="J177" s="103" t="s">
        <v>634</v>
      </c>
      <c r="K177" s="84"/>
    </row>
    <row r="178" spans="1:11" x14ac:dyDescent="0.2">
      <c r="A178" s="93" t="str">
        <f ca="1">+IF(NOT(ISBLANK(INDIRECT("e"&amp;ROW()))),MAX(INDIRECT("a$16:A"&amp;ROW()-1))+1,"")</f>
        <v/>
      </c>
      <c r="B178" s="75"/>
      <c r="C178" s="75"/>
      <c r="D178" s="76"/>
      <c r="E178" s="77"/>
      <c r="F178" s="85"/>
      <c r="G178" s="85"/>
      <c r="H178" s="63" t="str">
        <f>+IF(AND(F178="",G178=""),"",ROUND(F178*G178,2))</f>
        <v/>
      </c>
      <c r="I178" s="81" t="str">
        <f>IF(E178&lt;&gt;"","M","")</f>
        <v/>
      </c>
      <c r="J178" s="94"/>
      <c r="K178" s="84"/>
    </row>
    <row r="179" spans="1:11" x14ac:dyDescent="0.2">
      <c r="A179" s="101">
        <v>64</v>
      </c>
      <c r="B179" s="101" t="s">
        <v>482</v>
      </c>
      <c r="C179" s="101"/>
      <c r="D179" s="102" t="s">
        <v>478</v>
      </c>
      <c r="E179" s="103" t="s">
        <v>396</v>
      </c>
      <c r="F179" s="101">
        <v>65</v>
      </c>
      <c r="G179" s="101"/>
      <c r="H179" s="100">
        <f t="shared" si="7"/>
        <v>0</v>
      </c>
      <c r="I179" s="103" t="str">
        <f t="shared" si="8"/>
        <v>M</v>
      </c>
      <c r="J179" s="103" t="s">
        <v>634</v>
      </c>
      <c r="K179" s="84"/>
    </row>
    <row r="180" spans="1:11" x14ac:dyDescent="0.2">
      <c r="A180" s="93" t="str">
        <f ca="1">+IF(NOT(ISBLANK(INDIRECT("e"&amp;ROW()))),MAX(INDIRECT("a$16:A"&amp;ROW()-1))+1,"")</f>
        <v/>
      </c>
      <c r="B180" s="75"/>
      <c r="C180" s="75"/>
      <c r="D180" s="76"/>
      <c r="E180" s="77"/>
      <c r="F180" s="85"/>
      <c r="G180" s="85"/>
      <c r="H180" s="63" t="str">
        <f>+IF(AND(F180="",G180=""),"",ROUND(F180*G180,2))</f>
        <v/>
      </c>
      <c r="I180" s="81" t="str">
        <f>IF(E180&lt;&gt;"","M","")</f>
        <v/>
      </c>
      <c r="J180" s="94"/>
      <c r="K180" s="84"/>
    </row>
    <row r="181" spans="1:11" ht="24" x14ac:dyDescent="0.2">
      <c r="A181" s="101" t="str">
        <f t="shared" ca="1" si="6"/>
        <v/>
      </c>
      <c r="B181" s="101" t="s">
        <v>483</v>
      </c>
      <c r="C181" s="101"/>
      <c r="D181" s="102" t="s">
        <v>485</v>
      </c>
      <c r="E181" s="103"/>
      <c r="F181" s="101"/>
      <c r="G181" s="101"/>
      <c r="H181" s="100" t="str">
        <f t="shared" si="7"/>
        <v/>
      </c>
      <c r="I181" s="103" t="str">
        <f t="shared" si="8"/>
        <v/>
      </c>
      <c r="J181" s="103"/>
      <c r="K181" s="84"/>
    </row>
    <row r="182" spans="1:11" x14ac:dyDescent="0.2">
      <c r="A182" s="101">
        <v>65</v>
      </c>
      <c r="B182" s="101" t="s">
        <v>484</v>
      </c>
      <c r="C182" s="101"/>
      <c r="D182" s="102" t="s">
        <v>486</v>
      </c>
      <c r="E182" s="103" t="s">
        <v>332</v>
      </c>
      <c r="F182" s="101">
        <v>3535</v>
      </c>
      <c r="G182" s="101"/>
      <c r="H182" s="100">
        <f t="shared" si="7"/>
        <v>0</v>
      </c>
      <c r="I182" s="103" t="str">
        <f t="shared" si="8"/>
        <v>M</v>
      </c>
      <c r="J182" s="103" t="s">
        <v>634</v>
      </c>
      <c r="K182" s="84"/>
    </row>
    <row r="183" spans="1:11" x14ac:dyDescent="0.2">
      <c r="A183" s="93" t="str">
        <f ca="1">+IF(NOT(ISBLANK(INDIRECT("e"&amp;ROW()))),MAX(INDIRECT("a$16:A"&amp;ROW()-1))+1,"")</f>
        <v/>
      </c>
      <c r="B183" s="75"/>
      <c r="C183" s="75"/>
      <c r="D183" s="76"/>
      <c r="E183" s="77"/>
      <c r="F183" s="85"/>
      <c r="G183" s="85"/>
      <c r="H183" s="63" t="str">
        <f>+IF(AND(F183="",G183=""),"",ROUND(F183*G183,2))</f>
        <v/>
      </c>
      <c r="I183" s="81" t="str">
        <f>IF(E183&lt;&gt;"","M","")</f>
        <v/>
      </c>
      <c r="J183" s="94"/>
      <c r="K183" s="84"/>
    </row>
    <row r="184" spans="1:11" x14ac:dyDescent="0.2">
      <c r="A184" s="101">
        <v>66</v>
      </c>
      <c r="B184" s="101" t="s">
        <v>487</v>
      </c>
      <c r="C184" s="101"/>
      <c r="D184" s="102" t="s">
        <v>478</v>
      </c>
      <c r="E184" s="103" t="s">
        <v>396</v>
      </c>
      <c r="F184" s="101">
        <v>20</v>
      </c>
      <c r="G184" s="101"/>
      <c r="H184" s="100">
        <f t="shared" si="7"/>
        <v>0</v>
      </c>
      <c r="I184" s="103" t="str">
        <f t="shared" si="8"/>
        <v>M</v>
      </c>
      <c r="J184" s="103" t="s">
        <v>634</v>
      </c>
      <c r="K184" s="84"/>
    </row>
    <row r="185" spans="1:11" x14ac:dyDescent="0.2">
      <c r="A185" s="93" t="str">
        <f ca="1">+IF(NOT(ISBLANK(INDIRECT("e"&amp;ROW()))),MAX(INDIRECT("a$16:A"&amp;ROW()-1))+1,"")</f>
        <v/>
      </c>
      <c r="B185" s="75"/>
      <c r="C185" s="75"/>
      <c r="D185" s="76"/>
      <c r="E185" s="77"/>
      <c r="F185" s="85"/>
      <c r="G185" s="85"/>
      <c r="H185" s="63" t="str">
        <f>+IF(AND(F185="",G185=""),"",ROUND(F185*G185,2))</f>
        <v/>
      </c>
      <c r="I185" s="81" t="str">
        <f>IF(E185&lt;&gt;"","M","")</f>
        <v/>
      </c>
      <c r="J185" s="94"/>
      <c r="K185" s="84"/>
    </row>
    <row r="186" spans="1:11" x14ac:dyDescent="0.2">
      <c r="A186" s="101" t="str">
        <f t="shared" ca="1" si="6"/>
        <v/>
      </c>
      <c r="B186" s="101" t="s">
        <v>488</v>
      </c>
      <c r="C186" s="101"/>
      <c r="D186" s="102" t="s">
        <v>490</v>
      </c>
      <c r="E186" s="103"/>
      <c r="F186" s="101"/>
      <c r="G186" s="101"/>
      <c r="H186" s="100" t="str">
        <f t="shared" si="7"/>
        <v/>
      </c>
      <c r="I186" s="103" t="str">
        <f t="shared" si="8"/>
        <v/>
      </c>
      <c r="J186" s="103"/>
      <c r="K186" s="84"/>
    </row>
    <row r="187" spans="1:11" x14ac:dyDescent="0.2">
      <c r="A187" s="101">
        <v>67</v>
      </c>
      <c r="B187" s="101" t="s">
        <v>489</v>
      </c>
      <c r="C187" s="101"/>
      <c r="D187" s="102" t="s">
        <v>491</v>
      </c>
      <c r="E187" s="103" t="s">
        <v>315</v>
      </c>
      <c r="F187" s="101">
        <v>26</v>
      </c>
      <c r="G187" s="101"/>
      <c r="H187" s="100">
        <f t="shared" si="7"/>
        <v>0</v>
      </c>
      <c r="I187" s="103" t="str">
        <f t="shared" si="8"/>
        <v>M</v>
      </c>
      <c r="J187" s="103" t="s">
        <v>634</v>
      </c>
      <c r="K187" s="84"/>
    </row>
    <row r="188" spans="1:11" x14ac:dyDescent="0.2">
      <c r="A188" s="93" t="str">
        <f ca="1">+IF(NOT(ISBLANK(INDIRECT("e"&amp;ROW()))),MAX(INDIRECT("a$16:A"&amp;ROW()-1))+1,"")</f>
        <v/>
      </c>
      <c r="B188" s="75"/>
      <c r="C188" s="75"/>
      <c r="D188" s="76"/>
      <c r="E188" s="77"/>
      <c r="F188" s="85"/>
      <c r="G188" s="85"/>
      <c r="H188" s="63" t="str">
        <f>+IF(AND(F188="",G188=""),"",ROUND(F188*G188,2))</f>
        <v/>
      </c>
      <c r="I188" s="81" t="str">
        <f>IF(E188&lt;&gt;"","M","")</f>
        <v/>
      </c>
      <c r="J188" s="94"/>
      <c r="K188" s="84"/>
    </row>
    <row r="189" spans="1:11" x14ac:dyDescent="0.2">
      <c r="A189" s="101" t="str">
        <f t="shared" ca="1" si="6"/>
        <v/>
      </c>
      <c r="B189" s="101" t="s">
        <v>492</v>
      </c>
      <c r="C189" s="101"/>
      <c r="D189" s="102" t="s">
        <v>494</v>
      </c>
      <c r="E189" s="103"/>
      <c r="F189" s="101"/>
      <c r="G189" s="101"/>
      <c r="H189" s="100" t="str">
        <f t="shared" si="7"/>
        <v/>
      </c>
      <c r="I189" s="103" t="str">
        <f t="shared" si="8"/>
        <v/>
      </c>
      <c r="J189" s="103"/>
      <c r="K189" s="84"/>
    </row>
    <row r="190" spans="1:11" x14ac:dyDescent="0.2">
      <c r="A190" s="101">
        <v>68</v>
      </c>
      <c r="B190" s="101" t="s">
        <v>493</v>
      </c>
      <c r="C190" s="101"/>
      <c r="D190" s="102" t="s">
        <v>495</v>
      </c>
      <c r="E190" s="103" t="s">
        <v>315</v>
      </c>
      <c r="F190" s="101">
        <v>14</v>
      </c>
      <c r="G190" s="101"/>
      <c r="H190" s="100">
        <f t="shared" si="7"/>
        <v>0</v>
      </c>
      <c r="I190" s="103" t="str">
        <f t="shared" si="8"/>
        <v>M</v>
      </c>
      <c r="J190" s="103" t="s">
        <v>634</v>
      </c>
      <c r="K190" s="84"/>
    </row>
    <row r="191" spans="1:11" x14ac:dyDescent="0.2">
      <c r="A191" s="93" t="str">
        <f ca="1">+IF(NOT(ISBLANK(INDIRECT("e"&amp;ROW()))),MAX(INDIRECT("a$16:A"&amp;ROW()-1))+1,"")</f>
        <v/>
      </c>
      <c r="B191" s="75"/>
      <c r="C191" s="75"/>
      <c r="D191" s="76"/>
      <c r="E191" s="77"/>
      <c r="F191" s="85"/>
      <c r="G191" s="85"/>
      <c r="H191" s="63" t="str">
        <f>+IF(AND(F191="",G191=""),"",ROUND(F191*G191,2))</f>
        <v/>
      </c>
      <c r="I191" s="81" t="str">
        <f>IF(E191&lt;&gt;"","M","")</f>
        <v/>
      </c>
      <c r="J191" s="94"/>
      <c r="K191" s="84"/>
    </row>
    <row r="192" spans="1:11" x14ac:dyDescent="0.2">
      <c r="A192" s="101" t="str">
        <f t="shared" ca="1" si="6"/>
        <v/>
      </c>
      <c r="B192" s="101" t="s">
        <v>496</v>
      </c>
      <c r="C192" s="101"/>
      <c r="D192" s="102" t="s">
        <v>498</v>
      </c>
      <c r="E192" s="103"/>
      <c r="F192" s="101"/>
      <c r="G192" s="101"/>
      <c r="H192" s="100" t="str">
        <f t="shared" si="7"/>
        <v/>
      </c>
      <c r="I192" s="103" t="str">
        <f t="shared" si="8"/>
        <v/>
      </c>
      <c r="J192" s="103"/>
      <c r="K192" s="84"/>
    </row>
    <row r="193" spans="1:11" x14ac:dyDescent="0.2">
      <c r="A193" s="101">
        <v>69</v>
      </c>
      <c r="B193" s="101" t="s">
        <v>497</v>
      </c>
      <c r="C193" s="101"/>
      <c r="D193" s="102" t="s">
        <v>499</v>
      </c>
      <c r="E193" s="103" t="s">
        <v>315</v>
      </c>
      <c r="F193" s="101">
        <v>8</v>
      </c>
      <c r="G193" s="101"/>
      <c r="H193" s="100">
        <f t="shared" si="7"/>
        <v>0</v>
      </c>
      <c r="I193" s="103" t="str">
        <f t="shared" si="8"/>
        <v>M</v>
      </c>
      <c r="J193" s="103" t="s">
        <v>634</v>
      </c>
      <c r="K193" s="84"/>
    </row>
    <row r="194" spans="1:11" x14ac:dyDescent="0.2">
      <c r="A194" s="93" t="str">
        <f ca="1">+IF(NOT(ISBLANK(INDIRECT("e"&amp;ROW()))),MAX(INDIRECT("a$16:A"&amp;ROW()-1))+1,"")</f>
        <v/>
      </c>
      <c r="B194" s="75"/>
      <c r="C194" s="75"/>
      <c r="D194" s="76"/>
      <c r="E194" s="77"/>
      <c r="F194" s="85"/>
      <c r="G194" s="85"/>
      <c r="H194" s="63" t="str">
        <f>+IF(AND(F194="",G194=""),"",ROUND(F194*G194,2))</f>
        <v/>
      </c>
      <c r="I194" s="81" t="str">
        <f>IF(E194&lt;&gt;"","M","")</f>
        <v/>
      </c>
      <c r="J194" s="94"/>
      <c r="K194" s="84"/>
    </row>
    <row r="195" spans="1:11" x14ac:dyDescent="0.2">
      <c r="A195" s="101" t="str">
        <f t="shared" ca="1" si="6"/>
        <v/>
      </c>
      <c r="B195" s="101" t="s">
        <v>500</v>
      </c>
      <c r="C195" s="101"/>
      <c r="D195" s="102" t="s">
        <v>502</v>
      </c>
      <c r="E195" s="103"/>
      <c r="F195" s="101"/>
      <c r="G195" s="101"/>
      <c r="H195" s="100" t="str">
        <f t="shared" si="7"/>
        <v/>
      </c>
      <c r="I195" s="103" t="str">
        <f t="shared" si="8"/>
        <v/>
      </c>
      <c r="J195" s="103"/>
      <c r="K195" s="84"/>
    </row>
    <row r="196" spans="1:11" x14ac:dyDescent="0.2">
      <c r="A196" s="101">
        <v>70</v>
      </c>
      <c r="B196" s="101" t="s">
        <v>501</v>
      </c>
      <c r="C196" s="101"/>
      <c r="D196" s="102" t="s">
        <v>503</v>
      </c>
      <c r="E196" s="103" t="s">
        <v>315</v>
      </c>
      <c r="F196" s="101">
        <v>3</v>
      </c>
      <c r="G196" s="101"/>
      <c r="H196" s="100">
        <f t="shared" si="7"/>
        <v>0</v>
      </c>
      <c r="I196" s="103" t="str">
        <f t="shared" si="8"/>
        <v>M</v>
      </c>
      <c r="J196" s="103" t="s">
        <v>634</v>
      </c>
      <c r="K196" s="84"/>
    </row>
    <row r="197" spans="1:11" x14ac:dyDescent="0.2">
      <c r="A197" s="93" t="str">
        <f ca="1">+IF(NOT(ISBLANK(INDIRECT("e"&amp;ROW()))),MAX(INDIRECT("a$16:A"&amp;ROW()-1))+1,"")</f>
        <v/>
      </c>
      <c r="B197" s="75"/>
      <c r="C197" s="75"/>
      <c r="D197" s="76"/>
      <c r="E197" s="77"/>
      <c r="F197" s="85"/>
      <c r="G197" s="85"/>
      <c r="H197" s="63" t="str">
        <f>+IF(AND(F197="",G197=""),"",ROUND(F197*G197,2))</f>
        <v/>
      </c>
      <c r="I197" s="81" t="str">
        <f>IF(E197&lt;&gt;"","M","")</f>
        <v/>
      </c>
      <c r="J197" s="94"/>
      <c r="K197" s="84"/>
    </row>
    <row r="198" spans="1:11" x14ac:dyDescent="0.2">
      <c r="A198" s="101">
        <v>71</v>
      </c>
      <c r="B198" s="101" t="s">
        <v>504</v>
      </c>
      <c r="C198" s="101"/>
      <c r="D198" s="102" t="s">
        <v>505</v>
      </c>
      <c r="E198" s="103" t="s">
        <v>315</v>
      </c>
      <c r="F198" s="101">
        <v>3</v>
      </c>
      <c r="G198" s="101"/>
      <c r="H198" s="100">
        <f t="shared" si="7"/>
        <v>0</v>
      </c>
      <c r="I198" s="103" t="str">
        <f t="shared" si="8"/>
        <v>M</v>
      </c>
      <c r="J198" s="103" t="s">
        <v>634</v>
      </c>
      <c r="K198" s="84"/>
    </row>
    <row r="199" spans="1:11" x14ac:dyDescent="0.2">
      <c r="A199" s="93" t="str">
        <f ca="1">+IF(NOT(ISBLANK(INDIRECT("e"&amp;ROW()))),MAX(INDIRECT("a$16:A"&amp;ROW()-1))+1,"")</f>
        <v/>
      </c>
      <c r="B199" s="75"/>
      <c r="C199" s="75"/>
      <c r="D199" s="76"/>
      <c r="E199" s="77"/>
      <c r="F199" s="85"/>
      <c r="G199" s="85"/>
      <c r="H199" s="63" t="str">
        <f>+IF(AND(F199="",G199=""),"",ROUND(F199*G199,2))</f>
        <v/>
      </c>
      <c r="I199" s="81" t="str">
        <f>IF(E199&lt;&gt;"","M","")</f>
        <v/>
      </c>
      <c r="J199" s="94"/>
      <c r="K199" s="84"/>
    </row>
    <row r="200" spans="1:11" x14ac:dyDescent="0.2">
      <c r="A200" s="101" t="str">
        <f t="shared" ca="1" si="6"/>
        <v/>
      </c>
      <c r="B200" s="101" t="s">
        <v>506</v>
      </c>
      <c r="C200" s="101"/>
      <c r="D200" s="102" t="s">
        <v>508</v>
      </c>
      <c r="E200" s="103"/>
      <c r="F200" s="101"/>
      <c r="G200" s="101"/>
      <c r="H200" s="100" t="str">
        <f t="shared" si="7"/>
        <v/>
      </c>
      <c r="I200" s="103" t="str">
        <f t="shared" si="8"/>
        <v/>
      </c>
      <c r="J200" s="103"/>
      <c r="K200" s="84"/>
    </row>
    <row r="201" spans="1:11" x14ac:dyDescent="0.2">
      <c r="A201" s="101">
        <v>72</v>
      </c>
      <c r="B201" s="101" t="s">
        <v>507</v>
      </c>
      <c r="C201" s="101"/>
      <c r="D201" s="102" t="s">
        <v>509</v>
      </c>
      <c r="E201" s="103" t="s">
        <v>332</v>
      </c>
      <c r="F201" s="101">
        <v>22.5</v>
      </c>
      <c r="G201" s="101"/>
      <c r="H201" s="100">
        <f t="shared" si="7"/>
        <v>0</v>
      </c>
      <c r="I201" s="103" t="str">
        <f t="shared" si="8"/>
        <v>M</v>
      </c>
      <c r="J201" s="103" t="s">
        <v>634</v>
      </c>
      <c r="K201" s="84"/>
    </row>
    <row r="202" spans="1:11" x14ac:dyDescent="0.2">
      <c r="A202" s="93" t="str">
        <f ca="1">+IF(NOT(ISBLANK(INDIRECT("e"&amp;ROW()))),MAX(INDIRECT("a$16:A"&amp;ROW()-1))+1,"")</f>
        <v/>
      </c>
      <c r="B202" s="75"/>
      <c r="C202" s="75"/>
      <c r="D202" s="76"/>
      <c r="E202" s="77"/>
      <c r="F202" s="85"/>
      <c r="G202" s="85"/>
      <c r="H202" s="63" t="str">
        <f>+IF(AND(F202="",G202=""),"",ROUND(F202*G202,2))</f>
        <v/>
      </c>
      <c r="I202" s="81" t="str">
        <f>IF(E202&lt;&gt;"","M","")</f>
        <v/>
      </c>
      <c r="J202" s="94"/>
      <c r="K202" s="84"/>
    </row>
    <row r="203" spans="1:11" x14ac:dyDescent="0.2">
      <c r="A203" s="101" t="str">
        <f t="shared" ca="1" si="6"/>
        <v/>
      </c>
      <c r="B203" s="101" t="s">
        <v>510</v>
      </c>
      <c r="C203" s="101"/>
      <c r="D203" s="102" t="s">
        <v>512</v>
      </c>
      <c r="E203" s="103"/>
      <c r="F203" s="101"/>
      <c r="G203" s="101"/>
      <c r="H203" s="100" t="str">
        <f t="shared" si="7"/>
        <v/>
      </c>
      <c r="I203" s="103" t="str">
        <f t="shared" si="8"/>
        <v/>
      </c>
      <c r="J203" s="103"/>
      <c r="K203" s="84"/>
    </row>
    <row r="204" spans="1:11" x14ac:dyDescent="0.2">
      <c r="A204" s="101">
        <v>73</v>
      </c>
      <c r="B204" s="101" t="s">
        <v>511</v>
      </c>
      <c r="C204" s="101"/>
      <c r="D204" s="102" t="s">
        <v>513</v>
      </c>
      <c r="E204" s="103" t="s">
        <v>312</v>
      </c>
      <c r="F204" s="101">
        <v>24</v>
      </c>
      <c r="G204" s="101"/>
      <c r="H204" s="100">
        <f t="shared" si="7"/>
        <v>0</v>
      </c>
      <c r="I204" s="103" t="str">
        <f t="shared" si="8"/>
        <v>M</v>
      </c>
      <c r="J204" s="103" t="s">
        <v>634</v>
      </c>
      <c r="K204" s="84"/>
    </row>
    <row r="205" spans="1:11" x14ac:dyDescent="0.2">
      <c r="A205" s="93" t="str">
        <f ca="1">+IF(NOT(ISBLANK(INDIRECT("e"&amp;ROW()))),MAX(INDIRECT("a$16:A"&amp;ROW()-1))+1,"")</f>
        <v/>
      </c>
      <c r="B205" s="75"/>
      <c r="C205" s="75"/>
      <c r="D205" s="76"/>
      <c r="E205" s="77"/>
      <c r="F205" s="85"/>
      <c r="G205" s="85"/>
      <c r="H205" s="63" t="str">
        <f>+IF(AND(F205="",G205=""),"",ROUND(F205*G205,2))</f>
        <v/>
      </c>
      <c r="I205" s="81" t="str">
        <f>IF(E205&lt;&gt;"","M","")</f>
        <v/>
      </c>
      <c r="J205" s="94"/>
      <c r="K205" s="84"/>
    </row>
    <row r="206" spans="1:11" x14ac:dyDescent="0.2">
      <c r="A206" s="101" t="str">
        <f t="shared" ca="1" si="6"/>
        <v/>
      </c>
      <c r="B206" s="101" t="s">
        <v>514</v>
      </c>
      <c r="C206" s="101"/>
      <c r="D206" s="102" t="s">
        <v>516</v>
      </c>
      <c r="E206" s="103"/>
      <c r="F206" s="101"/>
      <c r="G206" s="101"/>
      <c r="H206" s="100" t="str">
        <f t="shared" si="7"/>
        <v/>
      </c>
      <c r="I206" s="103" t="str">
        <f t="shared" si="8"/>
        <v/>
      </c>
      <c r="J206" s="103"/>
      <c r="K206" s="84"/>
    </row>
    <row r="207" spans="1:11" x14ac:dyDescent="0.2">
      <c r="A207" s="101">
        <v>74</v>
      </c>
      <c r="B207" s="101" t="s">
        <v>515</v>
      </c>
      <c r="C207" s="101"/>
      <c r="D207" s="102" t="s">
        <v>517</v>
      </c>
      <c r="E207" s="103" t="s">
        <v>315</v>
      </c>
      <c r="F207" s="101">
        <v>24</v>
      </c>
      <c r="G207" s="101"/>
      <c r="H207" s="100">
        <f t="shared" si="7"/>
        <v>0</v>
      </c>
      <c r="I207" s="103" t="str">
        <f t="shared" si="8"/>
        <v>M</v>
      </c>
      <c r="J207" s="103" t="s">
        <v>634</v>
      </c>
      <c r="K207" s="84"/>
    </row>
    <row r="208" spans="1:11" x14ac:dyDescent="0.2">
      <c r="A208" s="93" t="str">
        <f ca="1">+IF(NOT(ISBLANK(INDIRECT("e"&amp;ROW()))),MAX(INDIRECT("a$16:A"&amp;ROW()-1))+1,"")</f>
        <v/>
      </c>
      <c r="B208" s="75"/>
      <c r="C208" s="75"/>
      <c r="D208" s="76"/>
      <c r="E208" s="77"/>
      <c r="F208" s="85"/>
      <c r="G208" s="85"/>
      <c r="H208" s="63" t="str">
        <f>+IF(AND(F208="",G208=""),"",ROUND(F208*G208,2))</f>
        <v/>
      </c>
      <c r="I208" s="81" t="str">
        <f>IF(E208&lt;&gt;"","M","")</f>
        <v/>
      </c>
      <c r="J208" s="94"/>
      <c r="K208" s="84"/>
    </row>
    <row r="209" spans="1:11" ht="24" x14ac:dyDescent="0.2">
      <c r="A209" s="101">
        <v>75</v>
      </c>
      <c r="B209" s="101" t="s">
        <v>518</v>
      </c>
      <c r="C209" s="101"/>
      <c r="D209" s="102" t="s">
        <v>519</v>
      </c>
      <c r="E209" s="103" t="s">
        <v>419</v>
      </c>
      <c r="F209" s="101">
        <v>1000</v>
      </c>
      <c r="G209" s="101"/>
      <c r="H209" s="100">
        <f t="shared" si="7"/>
        <v>0</v>
      </c>
      <c r="I209" s="103" t="str">
        <f t="shared" si="8"/>
        <v>M</v>
      </c>
      <c r="J209" s="103" t="s">
        <v>634</v>
      </c>
      <c r="K209" s="84"/>
    </row>
    <row r="210" spans="1:11" x14ac:dyDescent="0.2">
      <c r="A210" s="93" t="str">
        <f ca="1">+IF(NOT(ISBLANK(INDIRECT("e"&amp;ROW()))),MAX(INDIRECT("a$16:A"&amp;ROW()-1))+1,"")</f>
        <v/>
      </c>
      <c r="B210" s="75"/>
      <c r="C210" s="75"/>
      <c r="D210" s="76"/>
      <c r="E210" s="77"/>
      <c r="F210" s="85"/>
      <c r="G210" s="85"/>
      <c r="H210" s="63" t="str">
        <f>+IF(AND(F210="",G210=""),"",ROUND(F210*G210,2))</f>
        <v/>
      </c>
      <c r="I210" s="81" t="str">
        <f>IF(E210&lt;&gt;"","M","")</f>
        <v/>
      </c>
      <c r="J210" s="94"/>
      <c r="K210" s="84"/>
    </row>
    <row r="211" spans="1:11" ht="36" x14ac:dyDescent="0.2">
      <c r="A211" s="101">
        <v>76</v>
      </c>
      <c r="B211" s="101" t="s">
        <v>520</v>
      </c>
      <c r="C211" s="101"/>
      <c r="D211" s="102" t="s">
        <v>521</v>
      </c>
      <c r="E211" s="103" t="s">
        <v>337</v>
      </c>
      <c r="F211" s="101">
        <v>20</v>
      </c>
      <c r="G211" s="101"/>
      <c r="H211" s="100">
        <f t="shared" ref="H211:H238" si="11">+IF(AND(F211="",G211=""),"",ROUND(F211*G211,2))</f>
        <v>0</v>
      </c>
      <c r="I211" s="103" t="str">
        <f t="shared" si="8"/>
        <v>M</v>
      </c>
      <c r="J211" s="103" t="s">
        <v>634</v>
      </c>
      <c r="K211" s="84"/>
    </row>
    <row r="212" spans="1:11" x14ac:dyDescent="0.2">
      <c r="A212" s="93" t="str">
        <f ca="1">+IF(NOT(ISBLANK(INDIRECT("e"&amp;ROW()))),MAX(INDIRECT("a$16:A"&amp;ROW()-1))+1,"")</f>
        <v/>
      </c>
      <c r="B212" s="75"/>
      <c r="C212" s="75"/>
      <c r="D212" s="76"/>
      <c r="E212" s="77"/>
      <c r="F212" s="85"/>
      <c r="G212" s="85"/>
      <c r="H212" s="63" t="str">
        <f>+IF(AND(F212="",G212=""),"",ROUND(F212*G212,2))</f>
        <v/>
      </c>
      <c r="I212" s="81" t="str">
        <f>IF(E212&lt;&gt;"","M","")</f>
        <v/>
      </c>
      <c r="J212" s="94"/>
      <c r="K212" s="84"/>
    </row>
    <row r="213" spans="1:11" x14ac:dyDescent="0.2">
      <c r="A213" s="101" t="str">
        <f t="shared" ca="1" si="6"/>
        <v/>
      </c>
      <c r="B213" s="101" t="s">
        <v>522</v>
      </c>
      <c r="C213" s="101"/>
      <c r="D213" s="102" t="s">
        <v>524</v>
      </c>
      <c r="E213" s="103"/>
      <c r="F213" s="101"/>
      <c r="G213" s="101"/>
      <c r="H213" s="100" t="str">
        <f t="shared" si="11"/>
        <v/>
      </c>
      <c r="I213" s="103" t="str">
        <f t="shared" si="8"/>
        <v/>
      </c>
      <c r="J213" s="103"/>
      <c r="K213" s="84"/>
    </row>
    <row r="214" spans="1:11" x14ac:dyDescent="0.2">
      <c r="A214" s="101">
        <v>77</v>
      </c>
      <c r="B214" s="101" t="s">
        <v>523</v>
      </c>
      <c r="C214" s="101"/>
      <c r="D214" s="102" t="s">
        <v>525</v>
      </c>
      <c r="E214" s="103" t="s">
        <v>312</v>
      </c>
      <c r="F214" s="101">
        <v>1205</v>
      </c>
      <c r="G214" s="101"/>
      <c r="H214" s="100">
        <f t="shared" si="11"/>
        <v>0</v>
      </c>
      <c r="I214" s="103" t="str">
        <f t="shared" si="8"/>
        <v>M</v>
      </c>
      <c r="J214" s="103" t="s">
        <v>634</v>
      </c>
      <c r="K214" s="84"/>
    </row>
    <row r="215" spans="1:11" x14ac:dyDescent="0.2">
      <c r="A215" s="93" t="str">
        <f ca="1">+IF(NOT(ISBLANK(INDIRECT("e"&amp;ROW()))),MAX(INDIRECT("a$16:A"&amp;ROW()-1))+1,"")</f>
        <v/>
      </c>
      <c r="B215" s="75"/>
      <c r="C215" s="75"/>
      <c r="D215" s="76"/>
      <c r="E215" s="77"/>
      <c r="F215" s="85"/>
      <c r="G215" s="85"/>
      <c r="H215" s="63" t="str">
        <f>+IF(AND(F215="",G215=""),"",ROUND(F215*G215,2))</f>
        <v/>
      </c>
      <c r="I215" s="81" t="str">
        <f>IF(E215&lt;&gt;"","M","")</f>
        <v/>
      </c>
      <c r="J215" s="94"/>
      <c r="K215" s="84"/>
    </row>
    <row r="216" spans="1:11" x14ac:dyDescent="0.2">
      <c r="A216" s="101">
        <v>78</v>
      </c>
      <c r="B216" s="101" t="s">
        <v>526</v>
      </c>
      <c r="C216" s="101"/>
      <c r="D216" s="102" t="s">
        <v>527</v>
      </c>
      <c r="E216" s="103" t="s">
        <v>332</v>
      </c>
      <c r="F216" s="101">
        <v>20</v>
      </c>
      <c r="G216" s="101"/>
      <c r="H216" s="100">
        <f t="shared" si="11"/>
        <v>0</v>
      </c>
      <c r="I216" s="103" t="str">
        <f t="shared" si="8"/>
        <v>M</v>
      </c>
      <c r="J216" s="103" t="s">
        <v>634</v>
      </c>
      <c r="K216" s="84"/>
    </row>
    <row r="217" spans="1:11" x14ac:dyDescent="0.2">
      <c r="A217" s="93" t="str">
        <f ca="1">+IF(NOT(ISBLANK(INDIRECT("e"&amp;ROW()))),MAX(INDIRECT("a$16:A"&amp;ROW()-1))+1,"")</f>
        <v/>
      </c>
      <c r="B217" s="75"/>
      <c r="C217" s="75"/>
      <c r="D217" s="76"/>
      <c r="E217" s="77"/>
      <c r="F217" s="85"/>
      <c r="G217" s="85"/>
      <c r="H217" s="63" t="str">
        <f>+IF(AND(F217="",G217=""),"",ROUND(F217*G217,2))</f>
        <v/>
      </c>
      <c r="I217" s="81" t="str">
        <f>IF(E217&lt;&gt;"","M","")</f>
        <v/>
      </c>
      <c r="J217" s="94"/>
      <c r="K217" s="84"/>
    </row>
    <row r="218" spans="1:11" ht="24" x14ac:dyDescent="0.2">
      <c r="A218" s="101">
        <v>79</v>
      </c>
      <c r="B218" s="101" t="s">
        <v>528</v>
      </c>
      <c r="C218" s="101"/>
      <c r="D218" s="102" t="s">
        <v>529</v>
      </c>
      <c r="E218" s="103" t="s">
        <v>315</v>
      </c>
      <c r="F218" s="101">
        <v>21</v>
      </c>
      <c r="G218" s="101"/>
      <c r="H218" s="100">
        <f t="shared" si="11"/>
        <v>0</v>
      </c>
      <c r="I218" s="103" t="str">
        <f t="shared" si="8"/>
        <v>M</v>
      </c>
      <c r="J218" s="103" t="s">
        <v>634</v>
      </c>
      <c r="K218" s="84"/>
    </row>
    <row r="219" spans="1:11" x14ac:dyDescent="0.2">
      <c r="A219" s="93" t="str">
        <f ca="1">+IF(NOT(ISBLANK(INDIRECT("e"&amp;ROW()))),MAX(INDIRECT("a$16:A"&amp;ROW()-1))+1,"")</f>
        <v/>
      </c>
      <c r="B219" s="75"/>
      <c r="C219" s="75"/>
      <c r="D219" s="76"/>
      <c r="E219" s="77"/>
      <c r="F219" s="85"/>
      <c r="G219" s="85"/>
      <c r="H219" s="63" t="str">
        <f>+IF(AND(F219="",G219=""),"",ROUND(F219*G219,2))</f>
        <v/>
      </c>
      <c r="I219" s="81" t="str">
        <f>IF(E219&lt;&gt;"","M","")</f>
        <v/>
      </c>
      <c r="J219" s="94"/>
      <c r="K219" s="84"/>
    </row>
    <row r="220" spans="1:11" x14ac:dyDescent="0.2">
      <c r="A220" s="101">
        <v>80</v>
      </c>
      <c r="B220" s="101" t="s">
        <v>530</v>
      </c>
      <c r="C220" s="101"/>
      <c r="D220" s="102" t="s">
        <v>531</v>
      </c>
      <c r="E220" s="103" t="s">
        <v>315</v>
      </c>
      <c r="F220" s="101">
        <v>3</v>
      </c>
      <c r="G220" s="101"/>
      <c r="H220" s="100">
        <f t="shared" si="11"/>
        <v>0</v>
      </c>
      <c r="I220" s="103" t="str">
        <f t="shared" ref="I220:I238" si="12">IF(E220&lt;&gt;"","M","")</f>
        <v>M</v>
      </c>
      <c r="J220" s="103" t="s">
        <v>634</v>
      </c>
      <c r="K220" s="84"/>
    </row>
    <row r="221" spans="1:11" x14ac:dyDescent="0.2">
      <c r="A221" s="93" t="str">
        <f ca="1">+IF(NOT(ISBLANK(INDIRECT("e"&amp;ROW()))),MAX(INDIRECT("a$16:A"&amp;ROW()-1))+1,"")</f>
        <v/>
      </c>
      <c r="B221" s="75"/>
      <c r="C221" s="75"/>
      <c r="D221" s="76"/>
      <c r="E221" s="77"/>
      <c r="F221" s="85"/>
      <c r="G221" s="85"/>
      <c r="H221" s="63" t="str">
        <f>+IF(AND(F221="",G221=""),"",ROUND(F221*G221,2))</f>
        <v/>
      </c>
      <c r="I221" s="81" t="str">
        <f>IF(E221&lt;&gt;"","M","")</f>
        <v/>
      </c>
      <c r="J221" s="94"/>
      <c r="K221" s="84"/>
    </row>
    <row r="222" spans="1:11" x14ac:dyDescent="0.2">
      <c r="A222" s="101">
        <v>81</v>
      </c>
      <c r="B222" s="101" t="s">
        <v>532</v>
      </c>
      <c r="C222" s="101"/>
      <c r="D222" s="102" t="s">
        <v>533</v>
      </c>
      <c r="E222" s="103" t="s">
        <v>315</v>
      </c>
      <c r="F222" s="101">
        <v>8</v>
      </c>
      <c r="G222" s="101"/>
      <c r="H222" s="100">
        <f t="shared" si="11"/>
        <v>0</v>
      </c>
      <c r="I222" s="103" t="str">
        <f t="shared" si="12"/>
        <v>M</v>
      </c>
      <c r="J222" s="103" t="s">
        <v>634</v>
      </c>
      <c r="K222" s="84"/>
    </row>
    <row r="223" spans="1:11" x14ac:dyDescent="0.2">
      <c r="A223" s="93" t="str">
        <f ca="1">+IF(NOT(ISBLANK(INDIRECT("e"&amp;ROW()))),MAX(INDIRECT("a$16:A"&amp;ROW()-1))+1,"")</f>
        <v/>
      </c>
      <c r="B223" s="75"/>
      <c r="C223" s="75"/>
      <c r="D223" s="76"/>
      <c r="E223" s="77"/>
      <c r="F223" s="85"/>
      <c r="G223" s="85"/>
      <c r="H223" s="63" t="str">
        <f>+IF(AND(F223="",G223=""),"",ROUND(F223*G223,2))</f>
        <v/>
      </c>
      <c r="I223" s="81" t="str">
        <f>IF(E223&lt;&gt;"","M","")</f>
        <v/>
      </c>
      <c r="J223" s="94"/>
      <c r="K223" s="84"/>
    </row>
    <row r="224" spans="1:11" x14ac:dyDescent="0.2">
      <c r="A224" s="101" t="str">
        <f t="shared" ref="A224:A233" ca="1" si="13">+IF(NOT(ISBLANK(INDIRECT("e"&amp;ROW()))),MAX(INDIRECT("a$16:A"&amp;ROW()-1))+1,"")</f>
        <v/>
      </c>
      <c r="B224" s="101" t="s">
        <v>534</v>
      </c>
      <c r="C224" s="101"/>
      <c r="D224" s="102" t="s">
        <v>536</v>
      </c>
      <c r="E224" s="103"/>
      <c r="F224" s="101"/>
      <c r="G224" s="101"/>
      <c r="H224" s="100" t="str">
        <f t="shared" si="11"/>
        <v/>
      </c>
      <c r="I224" s="103" t="str">
        <f t="shared" si="12"/>
        <v/>
      </c>
      <c r="J224" s="103"/>
      <c r="K224" s="84"/>
    </row>
    <row r="225" spans="1:11" x14ac:dyDescent="0.2">
      <c r="A225" s="101">
        <v>82</v>
      </c>
      <c r="B225" s="101" t="s">
        <v>535</v>
      </c>
      <c r="C225" s="101"/>
      <c r="D225" s="102" t="s">
        <v>537</v>
      </c>
      <c r="E225" s="103" t="s">
        <v>315</v>
      </c>
      <c r="F225" s="101">
        <v>4</v>
      </c>
      <c r="G225" s="101"/>
      <c r="H225" s="100">
        <f t="shared" si="11"/>
        <v>0</v>
      </c>
      <c r="I225" s="103" t="str">
        <f t="shared" si="12"/>
        <v>M</v>
      </c>
      <c r="J225" s="103" t="s">
        <v>634</v>
      </c>
      <c r="K225" s="84"/>
    </row>
    <row r="226" spans="1:11" x14ac:dyDescent="0.2">
      <c r="A226" s="93" t="str">
        <f ca="1">+IF(NOT(ISBLANK(INDIRECT("e"&amp;ROW()))),MAX(INDIRECT("a$16:A"&amp;ROW()-1))+1,"")</f>
        <v/>
      </c>
      <c r="B226" s="75"/>
      <c r="C226" s="75"/>
      <c r="D226" s="76"/>
      <c r="E226" s="77"/>
      <c r="F226" s="85"/>
      <c r="G226" s="85"/>
      <c r="H226" s="63" t="str">
        <f>+IF(AND(F226="",G226=""),"",ROUND(F226*G226,2))</f>
        <v/>
      </c>
      <c r="I226" s="81" t="str">
        <f>IF(E226&lt;&gt;"","M","")</f>
        <v/>
      </c>
      <c r="J226" s="94"/>
      <c r="K226" s="84"/>
    </row>
    <row r="227" spans="1:11" x14ac:dyDescent="0.2">
      <c r="A227" s="101" t="str">
        <f t="shared" ca="1" si="13"/>
        <v/>
      </c>
      <c r="B227" s="101" t="s">
        <v>538</v>
      </c>
      <c r="C227" s="101"/>
      <c r="D227" s="102" t="s">
        <v>540</v>
      </c>
      <c r="E227" s="103"/>
      <c r="F227" s="101"/>
      <c r="G227" s="101"/>
      <c r="H227" s="100" t="str">
        <f t="shared" si="11"/>
        <v/>
      </c>
      <c r="I227" s="103" t="str">
        <f t="shared" si="12"/>
        <v/>
      </c>
      <c r="J227" s="103"/>
      <c r="K227" s="84"/>
    </row>
    <row r="228" spans="1:11" x14ac:dyDescent="0.2">
      <c r="A228" s="101">
        <v>83</v>
      </c>
      <c r="B228" s="101" t="s">
        <v>539</v>
      </c>
      <c r="C228" s="101"/>
      <c r="D228" s="102" t="s">
        <v>541</v>
      </c>
      <c r="E228" s="103" t="s">
        <v>315</v>
      </c>
      <c r="F228" s="101">
        <v>4</v>
      </c>
      <c r="G228" s="101"/>
      <c r="H228" s="100">
        <f t="shared" si="11"/>
        <v>0</v>
      </c>
      <c r="I228" s="103" t="str">
        <f t="shared" si="12"/>
        <v>M</v>
      </c>
      <c r="J228" s="103" t="s">
        <v>634</v>
      </c>
      <c r="K228" s="84"/>
    </row>
    <row r="229" spans="1:11" x14ac:dyDescent="0.2">
      <c r="A229" s="93" t="str">
        <f ca="1">+IF(NOT(ISBLANK(INDIRECT("e"&amp;ROW()))),MAX(INDIRECT("a$16:A"&amp;ROW()-1))+1,"")</f>
        <v/>
      </c>
      <c r="B229" s="75"/>
      <c r="C229" s="75"/>
      <c r="D229" s="76"/>
      <c r="E229" s="77"/>
      <c r="F229" s="85"/>
      <c r="G229" s="85"/>
      <c r="H229" s="63" t="str">
        <f>+IF(AND(F229="",G229=""),"",ROUND(F229*G229,2))</f>
        <v/>
      </c>
      <c r="I229" s="81" t="str">
        <f>IF(E229&lt;&gt;"","M","")</f>
        <v/>
      </c>
      <c r="J229" s="94"/>
      <c r="K229" s="84"/>
    </row>
    <row r="230" spans="1:11" x14ac:dyDescent="0.2">
      <c r="A230" s="101" t="str">
        <f t="shared" ca="1" si="13"/>
        <v/>
      </c>
      <c r="B230" s="101" t="s">
        <v>542</v>
      </c>
      <c r="C230" s="101"/>
      <c r="D230" s="102" t="s">
        <v>544</v>
      </c>
      <c r="E230" s="103"/>
      <c r="F230" s="101"/>
      <c r="G230" s="101"/>
      <c r="H230" s="100" t="str">
        <f t="shared" si="11"/>
        <v/>
      </c>
      <c r="I230" s="103" t="str">
        <f t="shared" si="12"/>
        <v/>
      </c>
      <c r="J230" s="103"/>
      <c r="K230" s="84"/>
    </row>
    <row r="231" spans="1:11" x14ac:dyDescent="0.2">
      <c r="A231" s="101">
        <v>84</v>
      </c>
      <c r="B231" s="101" t="s">
        <v>543</v>
      </c>
      <c r="C231" s="101"/>
      <c r="D231" s="102" t="s">
        <v>545</v>
      </c>
      <c r="E231" s="103" t="s">
        <v>315</v>
      </c>
      <c r="F231" s="101">
        <v>150</v>
      </c>
      <c r="G231" s="101"/>
      <c r="H231" s="100">
        <f t="shared" si="11"/>
        <v>0</v>
      </c>
      <c r="I231" s="103" t="str">
        <f t="shared" si="12"/>
        <v>M</v>
      </c>
      <c r="J231" s="103" t="s">
        <v>634</v>
      </c>
      <c r="K231" s="84"/>
    </row>
    <row r="232" spans="1:11" x14ac:dyDescent="0.2">
      <c r="A232" s="93" t="str">
        <f ca="1">+IF(NOT(ISBLANK(INDIRECT("e"&amp;ROW()))),MAX(INDIRECT("a$16:A"&amp;ROW()-1))+1,"")</f>
        <v/>
      </c>
      <c r="B232" s="75"/>
      <c r="C232" s="75"/>
      <c r="D232" s="76"/>
      <c r="E232" s="77"/>
      <c r="F232" s="85"/>
      <c r="G232" s="85"/>
      <c r="H232" s="63" t="str">
        <f>+IF(AND(F232="",G232=""),"",ROUND(F232*G232,2))</f>
        <v/>
      </c>
      <c r="I232" s="81" t="str">
        <f>IF(E232&lt;&gt;"","M","")</f>
        <v/>
      </c>
      <c r="J232" s="94"/>
      <c r="K232" s="84"/>
    </row>
    <row r="233" spans="1:11" x14ac:dyDescent="0.2">
      <c r="A233" s="101" t="str">
        <f t="shared" ca="1" si="13"/>
        <v/>
      </c>
      <c r="B233" s="101" t="s">
        <v>546</v>
      </c>
      <c r="C233" s="101"/>
      <c r="D233" s="102" t="s">
        <v>548</v>
      </c>
      <c r="E233" s="103"/>
      <c r="F233" s="101"/>
      <c r="G233" s="101"/>
      <c r="H233" s="100" t="str">
        <f t="shared" si="11"/>
        <v/>
      </c>
      <c r="I233" s="103" t="str">
        <f t="shared" si="12"/>
        <v/>
      </c>
      <c r="J233" s="103"/>
      <c r="K233" s="84"/>
    </row>
    <row r="234" spans="1:11" x14ac:dyDescent="0.2">
      <c r="A234" s="101">
        <v>85</v>
      </c>
      <c r="B234" s="101" t="s">
        <v>547</v>
      </c>
      <c r="C234" s="101"/>
      <c r="D234" s="102" t="s">
        <v>549</v>
      </c>
      <c r="E234" s="103" t="s">
        <v>315</v>
      </c>
      <c r="F234" s="101">
        <v>4</v>
      </c>
      <c r="G234" s="101"/>
      <c r="H234" s="100">
        <f t="shared" si="11"/>
        <v>0</v>
      </c>
      <c r="I234" s="103" t="str">
        <f t="shared" si="12"/>
        <v>M</v>
      </c>
      <c r="J234" s="103" t="s">
        <v>634</v>
      </c>
      <c r="K234" s="84"/>
    </row>
    <row r="235" spans="1:11" x14ac:dyDescent="0.2">
      <c r="A235" s="93" t="str">
        <f ca="1">+IF(NOT(ISBLANK(INDIRECT("e"&amp;ROW()))),MAX(INDIRECT("a$16:A"&amp;ROW()-1))+1,"")</f>
        <v/>
      </c>
      <c r="B235" s="75"/>
      <c r="C235" s="75"/>
      <c r="D235" s="76"/>
      <c r="E235" s="77"/>
      <c r="F235" s="85"/>
      <c r="G235" s="85"/>
      <c r="H235" s="63" t="str">
        <f>+IF(AND(F235="",G235=""),"",ROUND(F235*G235,2))</f>
        <v/>
      </c>
      <c r="I235" s="81" t="str">
        <f>IF(E235&lt;&gt;"","M","")</f>
        <v/>
      </c>
      <c r="J235" s="94"/>
      <c r="K235" s="84"/>
    </row>
    <row r="236" spans="1:11" x14ac:dyDescent="0.2">
      <c r="A236" s="101">
        <v>86</v>
      </c>
      <c r="B236" s="101" t="s">
        <v>550</v>
      </c>
      <c r="C236" s="101" t="s">
        <v>243</v>
      </c>
      <c r="D236" s="102" t="s">
        <v>552</v>
      </c>
      <c r="E236" s="103" t="s">
        <v>551</v>
      </c>
      <c r="F236" s="101">
        <v>4</v>
      </c>
      <c r="G236" s="101"/>
      <c r="H236" s="100">
        <f t="shared" si="11"/>
        <v>0</v>
      </c>
      <c r="I236" s="103" t="str">
        <f t="shared" si="12"/>
        <v>M</v>
      </c>
      <c r="J236" s="103" t="s">
        <v>634</v>
      </c>
      <c r="K236" s="84"/>
    </row>
    <row r="237" spans="1:11" x14ac:dyDescent="0.2">
      <c r="A237" s="93" t="str">
        <f ca="1">+IF(NOT(ISBLANK(INDIRECT("e"&amp;ROW()))),MAX(INDIRECT("a$16:A"&amp;ROW()-1))+1,"")</f>
        <v/>
      </c>
      <c r="B237" s="75"/>
      <c r="C237" s="75"/>
      <c r="D237" s="76"/>
      <c r="E237" s="77"/>
      <c r="F237" s="85"/>
      <c r="G237" s="85"/>
      <c r="H237" s="63" t="str">
        <f>+IF(AND(F237="",G237=""),"",ROUND(F237*G237,2))</f>
        <v/>
      </c>
      <c r="I237" s="81" t="str">
        <f>IF(E237&lt;&gt;"","M","")</f>
        <v/>
      </c>
      <c r="J237" s="94"/>
      <c r="K237" s="84"/>
    </row>
    <row r="238" spans="1:11" x14ac:dyDescent="0.2">
      <c r="A238" s="101">
        <v>87</v>
      </c>
      <c r="B238" s="101" t="s">
        <v>553</v>
      </c>
      <c r="C238" s="101" t="s">
        <v>243</v>
      </c>
      <c r="D238" s="102" t="s">
        <v>554</v>
      </c>
      <c r="E238" s="103" t="s">
        <v>312</v>
      </c>
      <c r="F238" s="101">
        <v>150</v>
      </c>
      <c r="G238" s="101"/>
      <c r="H238" s="100">
        <f t="shared" si="11"/>
        <v>0</v>
      </c>
      <c r="I238" s="103" t="str">
        <f t="shared" si="12"/>
        <v>M</v>
      </c>
      <c r="J238" s="103" t="s">
        <v>634</v>
      </c>
    </row>
    <row r="239" spans="1:11" x14ac:dyDescent="0.2">
      <c r="A239" s="95"/>
      <c r="B239" s="95"/>
      <c r="C239" s="96"/>
      <c r="D239" s="97"/>
      <c r="E239" s="96"/>
      <c r="F239" s="98"/>
      <c r="G239" s="99"/>
      <c r="H239" s="95"/>
      <c r="I239" s="96"/>
      <c r="J239" s="96"/>
    </row>
  </sheetData>
  <sheetProtection algorithmName="SHA-512" hashValue="IUNwALpQLRe/GlDMRwKV8pBGBMEZdr+2b95MdPTGWN+aY2xDbzZNIUjQ8LCwTDtsMMN/Va83GU4R8ePE7gGA1Q==" saltValue="JNrE8SFWaIz7jLnXwGbi/g==" spinCount="100000" sheet="1" objects="1" scenarios="1"/>
  <protectedRanges>
    <protectedRange sqref="G17:G238" name="Intervallo1"/>
  </protectedRanges>
  <mergeCells count="4">
    <mergeCell ref="D7:G7"/>
    <mergeCell ref="D8:G8"/>
    <mergeCell ref="D9:G9"/>
    <mergeCell ref="A1:J1"/>
  </mergeCells>
  <phoneticPr fontId="0" type="noConversion"/>
  <conditionalFormatting sqref="J30 J37 J41:J42 J26:J27 D18 F18:G18 J47 J155:J156 B155:G156 F20:G20 D20 D22 F22:G22 F24:G24 D24 B26:G27 B29:G30 B32:G32 J32 J34 B34:G35 B37:G37 B39:G39 J39 B41:G42 B44:G45 J44:J45 B47:G47 B49:G49 J49 J51 B51:G51 B53:G54 J53:J54 J56 B56:G56 B58:G59 J58:J59 J61:J62 B61:G62 B64:G65 J64:J65 J67 B67:G67 B69:G70 J69:J70 J72:J73 B72:G73 B75:G75 J75 J77:J78 B77:G78 B80:G81 J80:J81 J83:J84 B83:G84 B86:G87 J86:J87 J89:J90 B89:G90 B92:G92 J92 J94:J95 B94:G95 B97:G98 J97:J98 J100 B100:G100 B102:G102 J102 J104:J105 B104:G105 B107:G108 J107:J108 J110:J111 B110:G111 B113:G114 J113:J114 J116:J117 B116:G117 B119:G120 J119:J120 J122 B122:G122 B124:G125 J124:J125 J127 B127:G127 B129:G130 J129:J130 J132:J133 B132:G133 B135:G135 J135 J137 B137:G137 B139:G140 J139:J140 J142:J143 B142:G143 B145:G146 J145:J146 J148:J149 B148:G149 B158:G158 J158 J160 B160:G160 B162:G162 J162 J164 B164:G164 B166:G167 J166:J167 J169 B169:G169 B171:G172 J171:J172 J174 B174:G174 B176:G177 J176:J177 J179 B179:G179 B181:G182 J181:J182 J184 B184:G184 B186:G187 J186:J187 J189:J190 B189:G190 B192:G193 J192:J193 J195:J196 B195:G196 B198:G198 J198 J200:J201 B200:G201 B203:G204 J203:J204">
    <cfRule type="cellIs" dxfId="251" priority="297" stopIfTrue="1" operator="notEqual">
      <formula>""</formula>
    </cfRule>
  </conditionalFormatting>
  <conditionalFormatting sqref="B18:C18 E18 B17:G17 E20 B20:C20 B22:C22 E22 E24 B24:C24">
    <cfRule type="cellIs" dxfId="250" priority="228" stopIfTrue="1" operator="notEqual">
      <formula>""</formula>
    </cfRule>
  </conditionalFormatting>
  <conditionalFormatting sqref="J17:J18 J20 J22 J24">
    <cfRule type="cellIs" dxfId="249" priority="227" stopIfTrue="1" operator="notEqual">
      <formula>""</formula>
    </cfRule>
  </conditionalFormatting>
  <conditionalFormatting sqref="H7">
    <cfRule type="cellIs" dxfId="248" priority="219" stopIfTrue="1" operator="equal">
      <formula>0</formula>
    </cfRule>
    <cfRule type="cellIs" dxfId="247" priority="220" stopIfTrue="1" operator="lessThan">
      <formula>$H$8</formula>
    </cfRule>
    <cfRule type="cellIs" dxfId="246" priority="221" stopIfTrue="1" operator="greaterThanOrEqual">
      <formula>$H$8</formula>
    </cfRule>
  </conditionalFormatting>
  <conditionalFormatting sqref="J206:J207 B206:C207 E206:E207 E209 B209:C209 J209">
    <cfRule type="cellIs" dxfId="245" priority="217" stopIfTrue="1" operator="notEqual">
      <formula>""</formula>
    </cfRule>
  </conditionalFormatting>
  <conditionalFormatting sqref="D206:D207 F206:G207 F209:G209 D209">
    <cfRule type="cellIs" dxfId="244" priority="216" stopIfTrue="1" operator="notEqual">
      <formula>""</formula>
    </cfRule>
  </conditionalFormatting>
  <conditionalFormatting sqref="J211 B211:C211 E211 E213:E214 B213:C214 J213:J214">
    <cfRule type="cellIs" dxfId="243" priority="215" stopIfTrue="1" operator="notEqual">
      <formula>""</formula>
    </cfRule>
  </conditionalFormatting>
  <conditionalFormatting sqref="D211 F211:G211 F213:G214 D213:D214">
    <cfRule type="cellIs" dxfId="242" priority="214" stopIfTrue="1" operator="notEqual">
      <formula>""</formula>
    </cfRule>
  </conditionalFormatting>
  <conditionalFormatting sqref="J216 B216:C216 E216 E218 B218:C218 J218">
    <cfRule type="cellIs" dxfId="241" priority="213" stopIfTrue="1" operator="notEqual">
      <formula>""</formula>
    </cfRule>
  </conditionalFormatting>
  <conditionalFormatting sqref="D216 F216:G216 F218:G218 D218">
    <cfRule type="cellIs" dxfId="240" priority="212" stopIfTrue="1" operator="notEqual">
      <formula>""</formula>
    </cfRule>
  </conditionalFormatting>
  <conditionalFormatting sqref="J220 B220:C220 E222 B222:C222 J222">
    <cfRule type="cellIs" dxfId="239" priority="211" stopIfTrue="1" operator="notEqual">
      <formula>""</formula>
    </cfRule>
  </conditionalFormatting>
  <conditionalFormatting sqref="D220 F220:G220 F222:G222 D222">
    <cfRule type="cellIs" dxfId="238" priority="210" stopIfTrue="1" operator="notEqual">
      <formula>""</formula>
    </cfRule>
  </conditionalFormatting>
  <conditionalFormatting sqref="J224:J225 B224:C225 E224:E225">
    <cfRule type="cellIs" dxfId="237" priority="209" stopIfTrue="1" operator="notEqual">
      <formula>""</formula>
    </cfRule>
  </conditionalFormatting>
  <conditionalFormatting sqref="D224:D225 F224:G225">
    <cfRule type="cellIs" dxfId="236" priority="208" stopIfTrue="1" operator="notEqual">
      <formula>""</formula>
    </cfRule>
  </conditionalFormatting>
  <conditionalFormatting sqref="E220">
    <cfRule type="cellIs" dxfId="235" priority="207" stopIfTrue="1" operator="notEqual">
      <formula>""</formula>
    </cfRule>
  </conditionalFormatting>
  <conditionalFormatting sqref="J227 B227:C227 E227">
    <cfRule type="cellIs" dxfId="234" priority="206" stopIfTrue="1" operator="notEqual">
      <formula>""</formula>
    </cfRule>
  </conditionalFormatting>
  <conditionalFormatting sqref="D227 F227:G227">
    <cfRule type="cellIs" dxfId="233" priority="205" stopIfTrue="1" operator="notEqual">
      <formula>""</formula>
    </cfRule>
  </conditionalFormatting>
  <conditionalFormatting sqref="J228 B228:C228 E228 E230 B230:C230 J230">
    <cfRule type="cellIs" dxfId="232" priority="204" stopIfTrue="1" operator="notEqual">
      <formula>""</formula>
    </cfRule>
  </conditionalFormatting>
  <conditionalFormatting sqref="D228 F228:G228 F230:G230 D230">
    <cfRule type="cellIs" dxfId="231" priority="203" stopIfTrue="1" operator="notEqual">
      <formula>""</formula>
    </cfRule>
  </conditionalFormatting>
  <conditionalFormatting sqref="J231 B231:C231 E231">
    <cfRule type="cellIs" dxfId="230" priority="202" stopIfTrue="1" operator="notEqual">
      <formula>""</formula>
    </cfRule>
  </conditionalFormatting>
  <conditionalFormatting sqref="D231 F231:G231">
    <cfRule type="cellIs" dxfId="229" priority="201" stopIfTrue="1" operator="notEqual">
      <formula>""</formula>
    </cfRule>
  </conditionalFormatting>
  <conditionalFormatting sqref="J233:J234 B233:C234 E233:E234">
    <cfRule type="cellIs" dxfId="228" priority="198" stopIfTrue="1" operator="notEqual">
      <formula>""</formula>
    </cfRule>
  </conditionalFormatting>
  <conditionalFormatting sqref="D233:D234 F233:G234">
    <cfRule type="cellIs" dxfId="227" priority="197" stopIfTrue="1" operator="notEqual">
      <formula>""</formula>
    </cfRule>
  </conditionalFormatting>
  <conditionalFormatting sqref="J236 B236:C236 E236">
    <cfRule type="cellIs" dxfId="226" priority="196" stopIfTrue="1" operator="notEqual">
      <formula>""</formula>
    </cfRule>
  </conditionalFormatting>
  <conditionalFormatting sqref="D236 F236:G236">
    <cfRule type="cellIs" dxfId="225" priority="195" stopIfTrue="1" operator="notEqual">
      <formula>""</formula>
    </cfRule>
  </conditionalFormatting>
  <conditionalFormatting sqref="B151:G151 J151">
    <cfRule type="cellIs" dxfId="224" priority="175" stopIfTrue="1" operator="notEqual">
      <formula>""</formula>
    </cfRule>
  </conditionalFormatting>
  <conditionalFormatting sqref="B153:G153 J153">
    <cfRule type="cellIs" dxfId="223" priority="173" stopIfTrue="1" operator="notEqual">
      <formula>""</formula>
    </cfRule>
  </conditionalFormatting>
  <conditionalFormatting sqref="B19:G19">
    <cfRule type="cellIs" dxfId="222" priority="172" stopIfTrue="1" operator="notEqual">
      <formula>""</formula>
    </cfRule>
  </conditionalFormatting>
  <conditionalFormatting sqref="J19">
    <cfRule type="cellIs" dxfId="221" priority="171" stopIfTrue="1" operator="notEqual">
      <formula>""</formula>
    </cfRule>
  </conditionalFormatting>
  <conditionalFormatting sqref="B21:G21">
    <cfRule type="cellIs" dxfId="220" priority="170" stopIfTrue="1" operator="notEqual">
      <formula>""</formula>
    </cfRule>
  </conditionalFormatting>
  <conditionalFormatting sqref="J21">
    <cfRule type="cellIs" dxfId="219" priority="169" stopIfTrue="1" operator="notEqual">
      <formula>""</formula>
    </cfRule>
  </conditionalFormatting>
  <conditionalFormatting sqref="B23:G23">
    <cfRule type="cellIs" dxfId="218" priority="168" stopIfTrue="1" operator="notEqual">
      <formula>""</formula>
    </cfRule>
  </conditionalFormatting>
  <conditionalFormatting sqref="J23">
    <cfRule type="cellIs" dxfId="217" priority="167" stopIfTrue="1" operator="notEqual">
      <formula>""</formula>
    </cfRule>
  </conditionalFormatting>
  <conditionalFormatting sqref="B25:G25">
    <cfRule type="cellIs" dxfId="216" priority="166" stopIfTrue="1" operator="notEqual">
      <formula>""</formula>
    </cfRule>
  </conditionalFormatting>
  <conditionalFormatting sqref="J25">
    <cfRule type="cellIs" dxfId="215" priority="165" stopIfTrue="1" operator="notEqual">
      <formula>""</formula>
    </cfRule>
  </conditionalFormatting>
  <conditionalFormatting sqref="B28:G28">
    <cfRule type="cellIs" dxfId="214" priority="164" stopIfTrue="1" operator="notEqual">
      <formula>""</formula>
    </cfRule>
  </conditionalFormatting>
  <conditionalFormatting sqref="J28">
    <cfRule type="cellIs" dxfId="213" priority="163" stopIfTrue="1" operator="notEqual">
      <formula>""</formula>
    </cfRule>
  </conditionalFormatting>
  <conditionalFormatting sqref="B31:G31">
    <cfRule type="cellIs" dxfId="212" priority="162" stopIfTrue="1" operator="notEqual">
      <formula>""</formula>
    </cfRule>
  </conditionalFormatting>
  <conditionalFormatting sqref="J31">
    <cfRule type="cellIs" dxfId="211" priority="161" stopIfTrue="1" operator="notEqual">
      <formula>""</formula>
    </cfRule>
  </conditionalFormatting>
  <conditionalFormatting sqref="B33:G33">
    <cfRule type="cellIs" dxfId="210" priority="160" stopIfTrue="1" operator="notEqual">
      <formula>""</formula>
    </cfRule>
  </conditionalFormatting>
  <conditionalFormatting sqref="J33">
    <cfRule type="cellIs" dxfId="209" priority="159" stopIfTrue="1" operator="notEqual">
      <formula>""</formula>
    </cfRule>
  </conditionalFormatting>
  <conditionalFormatting sqref="B36:G36">
    <cfRule type="cellIs" dxfId="208" priority="158" stopIfTrue="1" operator="notEqual">
      <formula>""</formula>
    </cfRule>
  </conditionalFormatting>
  <conditionalFormatting sqref="J36">
    <cfRule type="cellIs" dxfId="207" priority="157" stopIfTrue="1" operator="notEqual">
      <formula>""</formula>
    </cfRule>
  </conditionalFormatting>
  <conditionalFormatting sqref="B38:G38">
    <cfRule type="cellIs" dxfId="206" priority="156" stopIfTrue="1" operator="notEqual">
      <formula>""</formula>
    </cfRule>
  </conditionalFormatting>
  <conditionalFormatting sqref="J38">
    <cfRule type="cellIs" dxfId="205" priority="155" stopIfTrue="1" operator="notEqual">
      <formula>""</formula>
    </cfRule>
  </conditionalFormatting>
  <conditionalFormatting sqref="B40:G40">
    <cfRule type="cellIs" dxfId="204" priority="154" stopIfTrue="1" operator="notEqual">
      <formula>""</formula>
    </cfRule>
  </conditionalFormatting>
  <conditionalFormatting sqref="J40">
    <cfRule type="cellIs" dxfId="203" priority="153" stopIfTrue="1" operator="notEqual">
      <formula>""</formula>
    </cfRule>
  </conditionalFormatting>
  <conditionalFormatting sqref="B43:G43">
    <cfRule type="cellIs" dxfId="202" priority="152" stopIfTrue="1" operator="notEqual">
      <formula>""</formula>
    </cfRule>
  </conditionalFormatting>
  <conditionalFormatting sqref="J43">
    <cfRule type="cellIs" dxfId="201" priority="151" stopIfTrue="1" operator="notEqual">
      <formula>""</formula>
    </cfRule>
  </conditionalFormatting>
  <conditionalFormatting sqref="B46:G46">
    <cfRule type="cellIs" dxfId="200" priority="150" stopIfTrue="1" operator="notEqual">
      <formula>""</formula>
    </cfRule>
  </conditionalFormatting>
  <conditionalFormatting sqref="J46">
    <cfRule type="cellIs" dxfId="199" priority="149" stopIfTrue="1" operator="notEqual">
      <formula>""</formula>
    </cfRule>
  </conditionalFormatting>
  <conditionalFormatting sqref="B48:G48">
    <cfRule type="cellIs" dxfId="198" priority="148" stopIfTrue="1" operator="notEqual">
      <formula>""</formula>
    </cfRule>
  </conditionalFormatting>
  <conditionalFormatting sqref="J48">
    <cfRule type="cellIs" dxfId="197" priority="147" stopIfTrue="1" operator="notEqual">
      <formula>""</formula>
    </cfRule>
  </conditionalFormatting>
  <conditionalFormatting sqref="B50:G50">
    <cfRule type="cellIs" dxfId="196" priority="146" stopIfTrue="1" operator="notEqual">
      <formula>""</formula>
    </cfRule>
  </conditionalFormatting>
  <conditionalFormatting sqref="J50">
    <cfRule type="cellIs" dxfId="195" priority="145" stopIfTrue="1" operator="notEqual">
      <formula>""</formula>
    </cfRule>
  </conditionalFormatting>
  <conditionalFormatting sqref="B52:G52">
    <cfRule type="cellIs" dxfId="194" priority="144" stopIfTrue="1" operator="notEqual">
      <formula>""</formula>
    </cfRule>
  </conditionalFormatting>
  <conditionalFormatting sqref="J52">
    <cfRule type="cellIs" dxfId="193" priority="143" stopIfTrue="1" operator="notEqual">
      <formula>""</formula>
    </cfRule>
  </conditionalFormatting>
  <conditionalFormatting sqref="B55:G55">
    <cfRule type="cellIs" dxfId="192" priority="142" stopIfTrue="1" operator="notEqual">
      <formula>""</formula>
    </cfRule>
  </conditionalFormatting>
  <conditionalFormatting sqref="J55">
    <cfRule type="cellIs" dxfId="191" priority="141" stopIfTrue="1" operator="notEqual">
      <formula>""</formula>
    </cfRule>
  </conditionalFormatting>
  <conditionalFormatting sqref="B57:G57">
    <cfRule type="cellIs" dxfId="190" priority="140" stopIfTrue="1" operator="notEqual">
      <formula>""</formula>
    </cfRule>
  </conditionalFormatting>
  <conditionalFormatting sqref="J57">
    <cfRule type="cellIs" dxfId="189" priority="139" stopIfTrue="1" operator="notEqual">
      <formula>""</formula>
    </cfRule>
  </conditionalFormatting>
  <conditionalFormatting sqref="B60:G60">
    <cfRule type="cellIs" dxfId="188" priority="138" stopIfTrue="1" operator="notEqual">
      <formula>""</formula>
    </cfRule>
  </conditionalFormatting>
  <conditionalFormatting sqref="J60">
    <cfRule type="cellIs" dxfId="187" priority="137" stopIfTrue="1" operator="notEqual">
      <formula>""</formula>
    </cfRule>
  </conditionalFormatting>
  <conditionalFormatting sqref="B63:G63">
    <cfRule type="cellIs" dxfId="186" priority="136" stopIfTrue="1" operator="notEqual">
      <formula>""</formula>
    </cfRule>
  </conditionalFormatting>
  <conditionalFormatting sqref="J63">
    <cfRule type="cellIs" dxfId="185" priority="135" stopIfTrue="1" operator="notEqual">
      <formula>""</formula>
    </cfRule>
  </conditionalFormatting>
  <conditionalFormatting sqref="B66:G66">
    <cfRule type="cellIs" dxfId="184" priority="134" stopIfTrue="1" operator="notEqual">
      <formula>""</formula>
    </cfRule>
  </conditionalFormatting>
  <conditionalFormatting sqref="J66">
    <cfRule type="cellIs" dxfId="183" priority="133" stopIfTrue="1" operator="notEqual">
      <formula>""</formula>
    </cfRule>
  </conditionalFormatting>
  <conditionalFormatting sqref="B68:G68">
    <cfRule type="cellIs" dxfId="182" priority="132" stopIfTrue="1" operator="notEqual">
      <formula>""</formula>
    </cfRule>
  </conditionalFormatting>
  <conditionalFormatting sqref="J68">
    <cfRule type="cellIs" dxfId="181" priority="131" stopIfTrue="1" operator="notEqual">
      <formula>""</formula>
    </cfRule>
  </conditionalFormatting>
  <conditionalFormatting sqref="B71:G71">
    <cfRule type="cellIs" dxfId="180" priority="130" stopIfTrue="1" operator="notEqual">
      <formula>""</formula>
    </cfRule>
  </conditionalFormatting>
  <conditionalFormatting sqref="J71">
    <cfRule type="cellIs" dxfId="179" priority="129" stopIfTrue="1" operator="notEqual">
      <formula>""</formula>
    </cfRule>
  </conditionalFormatting>
  <conditionalFormatting sqref="B74:G74">
    <cfRule type="cellIs" dxfId="178" priority="128" stopIfTrue="1" operator="notEqual">
      <formula>""</formula>
    </cfRule>
  </conditionalFormatting>
  <conditionalFormatting sqref="J74">
    <cfRule type="cellIs" dxfId="177" priority="127" stopIfTrue="1" operator="notEqual">
      <formula>""</formula>
    </cfRule>
  </conditionalFormatting>
  <conditionalFormatting sqref="B76:G76">
    <cfRule type="cellIs" dxfId="176" priority="126" stopIfTrue="1" operator="notEqual">
      <formula>""</formula>
    </cfRule>
  </conditionalFormatting>
  <conditionalFormatting sqref="J76">
    <cfRule type="cellIs" dxfId="175" priority="125" stopIfTrue="1" operator="notEqual">
      <formula>""</formula>
    </cfRule>
  </conditionalFormatting>
  <conditionalFormatting sqref="B79:G79">
    <cfRule type="cellIs" dxfId="174" priority="124" stopIfTrue="1" operator="notEqual">
      <formula>""</formula>
    </cfRule>
  </conditionalFormatting>
  <conditionalFormatting sqref="J79">
    <cfRule type="cellIs" dxfId="173" priority="123" stopIfTrue="1" operator="notEqual">
      <formula>""</formula>
    </cfRule>
  </conditionalFormatting>
  <conditionalFormatting sqref="B82:G82">
    <cfRule type="cellIs" dxfId="172" priority="122" stopIfTrue="1" operator="notEqual">
      <formula>""</formula>
    </cfRule>
  </conditionalFormatting>
  <conditionalFormatting sqref="J82">
    <cfRule type="cellIs" dxfId="171" priority="121" stopIfTrue="1" operator="notEqual">
      <formula>""</formula>
    </cfRule>
  </conditionalFormatting>
  <conditionalFormatting sqref="B85:G85">
    <cfRule type="cellIs" dxfId="170" priority="120" stopIfTrue="1" operator="notEqual">
      <formula>""</formula>
    </cfRule>
  </conditionalFormatting>
  <conditionalFormatting sqref="J85">
    <cfRule type="cellIs" dxfId="169" priority="119" stopIfTrue="1" operator="notEqual">
      <formula>""</formula>
    </cfRule>
  </conditionalFormatting>
  <conditionalFormatting sqref="B88:G88">
    <cfRule type="cellIs" dxfId="168" priority="118" stopIfTrue="1" operator="notEqual">
      <formula>""</formula>
    </cfRule>
  </conditionalFormatting>
  <conditionalFormatting sqref="J88">
    <cfRule type="cellIs" dxfId="167" priority="117" stopIfTrue="1" operator="notEqual">
      <formula>""</formula>
    </cfRule>
  </conditionalFormatting>
  <conditionalFormatting sqref="B91:G91">
    <cfRule type="cellIs" dxfId="166" priority="116" stopIfTrue="1" operator="notEqual">
      <formula>""</formula>
    </cfRule>
  </conditionalFormatting>
  <conditionalFormatting sqref="J91">
    <cfRule type="cellIs" dxfId="165" priority="115" stopIfTrue="1" operator="notEqual">
      <formula>""</formula>
    </cfRule>
  </conditionalFormatting>
  <conditionalFormatting sqref="B93:G93">
    <cfRule type="cellIs" dxfId="164" priority="114" stopIfTrue="1" operator="notEqual">
      <formula>""</formula>
    </cfRule>
  </conditionalFormatting>
  <conditionalFormatting sqref="J93">
    <cfRule type="cellIs" dxfId="163" priority="113" stopIfTrue="1" operator="notEqual">
      <formula>""</formula>
    </cfRule>
  </conditionalFormatting>
  <conditionalFormatting sqref="B96:G96">
    <cfRule type="cellIs" dxfId="162" priority="112" stopIfTrue="1" operator="notEqual">
      <formula>""</formula>
    </cfRule>
  </conditionalFormatting>
  <conditionalFormatting sqref="J96">
    <cfRule type="cellIs" dxfId="161" priority="111" stopIfTrue="1" operator="notEqual">
      <formula>""</formula>
    </cfRule>
  </conditionalFormatting>
  <conditionalFormatting sqref="B99:G99">
    <cfRule type="cellIs" dxfId="160" priority="110" stopIfTrue="1" operator="notEqual">
      <formula>""</formula>
    </cfRule>
  </conditionalFormatting>
  <conditionalFormatting sqref="J99">
    <cfRule type="cellIs" dxfId="159" priority="109" stopIfTrue="1" operator="notEqual">
      <formula>""</formula>
    </cfRule>
  </conditionalFormatting>
  <conditionalFormatting sqref="B101:G101">
    <cfRule type="cellIs" dxfId="158" priority="108" stopIfTrue="1" operator="notEqual">
      <formula>""</formula>
    </cfRule>
  </conditionalFormatting>
  <conditionalFormatting sqref="J101">
    <cfRule type="cellIs" dxfId="157" priority="107" stopIfTrue="1" operator="notEqual">
      <formula>""</formula>
    </cfRule>
  </conditionalFormatting>
  <conditionalFormatting sqref="B103:G103">
    <cfRule type="cellIs" dxfId="156" priority="106" stopIfTrue="1" operator="notEqual">
      <formula>""</formula>
    </cfRule>
  </conditionalFormatting>
  <conditionalFormatting sqref="J103">
    <cfRule type="cellIs" dxfId="155" priority="105" stopIfTrue="1" operator="notEqual">
      <formula>""</formula>
    </cfRule>
  </conditionalFormatting>
  <conditionalFormatting sqref="B106:G106">
    <cfRule type="cellIs" dxfId="154" priority="104" stopIfTrue="1" operator="notEqual">
      <formula>""</formula>
    </cfRule>
  </conditionalFormatting>
  <conditionalFormatting sqref="J106">
    <cfRule type="cellIs" dxfId="153" priority="103" stopIfTrue="1" operator="notEqual">
      <formula>""</formula>
    </cfRule>
  </conditionalFormatting>
  <conditionalFormatting sqref="B109:G109">
    <cfRule type="cellIs" dxfId="152" priority="102" stopIfTrue="1" operator="notEqual">
      <formula>""</formula>
    </cfRule>
  </conditionalFormatting>
  <conditionalFormatting sqref="J109">
    <cfRule type="cellIs" dxfId="151" priority="101" stopIfTrue="1" operator="notEqual">
      <formula>""</formula>
    </cfRule>
  </conditionalFormatting>
  <conditionalFormatting sqref="B112:G112">
    <cfRule type="cellIs" dxfId="150" priority="100" stopIfTrue="1" operator="notEqual">
      <formula>""</formula>
    </cfRule>
  </conditionalFormatting>
  <conditionalFormatting sqref="J112">
    <cfRule type="cellIs" dxfId="149" priority="99" stopIfTrue="1" operator="notEqual">
      <formula>""</formula>
    </cfRule>
  </conditionalFormatting>
  <conditionalFormatting sqref="B115:G115">
    <cfRule type="cellIs" dxfId="148" priority="98" stopIfTrue="1" operator="notEqual">
      <formula>""</formula>
    </cfRule>
  </conditionalFormatting>
  <conditionalFormatting sqref="J115">
    <cfRule type="cellIs" dxfId="147" priority="97" stopIfTrue="1" operator="notEqual">
      <formula>""</formula>
    </cfRule>
  </conditionalFormatting>
  <conditionalFormatting sqref="B118:G118">
    <cfRule type="cellIs" dxfId="146" priority="96" stopIfTrue="1" operator="notEqual">
      <formula>""</formula>
    </cfRule>
  </conditionalFormatting>
  <conditionalFormatting sqref="J118">
    <cfRule type="cellIs" dxfId="145" priority="95" stopIfTrue="1" operator="notEqual">
      <formula>""</formula>
    </cfRule>
  </conditionalFormatting>
  <conditionalFormatting sqref="B121:G121">
    <cfRule type="cellIs" dxfId="144" priority="94" stopIfTrue="1" operator="notEqual">
      <formula>""</formula>
    </cfRule>
  </conditionalFormatting>
  <conditionalFormatting sqref="J121">
    <cfRule type="cellIs" dxfId="143" priority="93" stopIfTrue="1" operator="notEqual">
      <formula>""</formula>
    </cfRule>
  </conditionalFormatting>
  <conditionalFormatting sqref="B123:G123">
    <cfRule type="cellIs" dxfId="142" priority="92" stopIfTrue="1" operator="notEqual">
      <formula>""</formula>
    </cfRule>
  </conditionalFormatting>
  <conditionalFormatting sqref="J123">
    <cfRule type="cellIs" dxfId="141" priority="91" stopIfTrue="1" operator="notEqual">
      <formula>""</formula>
    </cfRule>
  </conditionalFormatting>
  <conditionalFormatting sqref="B126:G126">
    <cfRule type="cellIs" dxfId="140" priority="90" stopIfTrue="1" operator="notEqual">
      <formula>""</formula>
    </cfRule>
  </conditionalFormatting>
  <conditionalFormatting sqref="J126">
    <cfRule type="cellIs" dxfId="139" priority="89" stopIfTrue="1" operator="notEqual">
      <formula>""</formula>
    </cfRule>
  </conditionalFormatting>
  <conditionalFormatting sqref="B128:G128">
    <cfRule type="cellIs" dxfId="138" priority="88" stopIfTrue="1" operator="notEqual">
      <formula>""</formula>
    </cfRule>
  </conditionalFormatting>
  <conditionalFormatting sqref="J128">
    <cfRule type="cellIs" dxfId="137" priority="87" stopIfTrue="1" operator="notEqual">
      <formula>""</formula>
    </cfRule>
  </conditionalFormatting>
  <conditionalFormatting sqref="B131:G131">
    <cfRule type="cellIs" dxfId="136" priority="86" stopIfTrue="1" operator="notEqual">
      <formula>""</formula>
    </cfRule>
  </conditionalFormatting>
  <conditionalFormatting sqref="J131">
    <cfRule type="cellIs" dxfId="135" priority="85" stopIfTrue="1" operator="notEqual">
      <formula>""</formula>
    </cfRule>
  </conditionalFormatting>
  <conditionalFormatting sqref="B134:G134">
    <cfRule type="cellIs" dxfId="134" priority="84" stopIfTrue="1" operator="notEqual">
      <formula>""</formula>
    </cfRule>
  </conditionalFormatting>
  <conditionalFormatting sqref="J134">
    <cfRule type="cellIs" dxfId="133" priority="83" stopIfTrue="1" operator="notEqual">
      <formula>""</formula>
    </cfRule>
  </conditionalFormatting>
  <conditionalFormatting sqref="B136:G136">
    <cfRule type="cellIs" dxfId="132" priority="82" stopIfTrue="1" operator="notEqual">
      <formula>""</formula>
    </cfRule>
  </conditionalFormatting>
  <conditionalFormatting sqref="J136">
    <cfRule type="cellIs" dxfId="131" priority="81" stopIfTrue="1" operator="notEqual">
      <formula>""</formula>
    </cfRule>
  </conditionalFormatting>
  <conditionalFormatting sqref="B138:G138">
    <cfRule type="cellIs" dxfId="130" priority="80" stopIfTrue="1" operator="notEqual">
      <formula>""</formula>
    </cfRule>
  </conditionalFormatting>
  <conditionalFormatting sqref="J138">
    <cfRule type="cellIs" dxfId="129" priority="79" stopIfTrue="1" operator="notEqual">
      <formula>""</formula>
    </cfRule>
  </conditionalFormatting>
  <conditionalFormatting sqref="B141:G141">
    <cfRule type="cellIs" dxfId="128" priority="78" stopIfTrue="1" operator="notEqual">
      <formula>""</formula>
    </cfRule>
  </conditionalFormatting>
  <conditionalFormatting sqref="J141">
    <cfRule type="cellIs" dxfId="127" priority="77" stopIfTrue="1" operator="notEqual">
      <formula>""</formula>
    </cfRule>
  </conditionalFormatting>
  <conditionalFormatting sqref="B144:G144">
    <cfRule type="cellIs" dxfId="126" priority="76" stopIfTrue="1" operator="notEqual">
      <formula>""</formula>
    </cfRule>
  </conditionalFormatting>
  <conditionalFormatting sqref="J144">
    <cfRule type="cellIs" dxfId="125" priority="75" stopIfTrue="1" operator="notEqual">
      <formula>""</formula>
    </cfRule>
  </conditionalFormatting>
  <conditionalFormatting sqref="B147:G147">
    <cfRule type="cellIs" dxfId="124" priority="74" stopIfTrue="1" operator="notEqual">
      <formula>""</formula>
    </cfRule>
  </conditionalFormatting>
  <conditionalFormatting sqref="J147">
    <cfRule type="cellIs" dxfId="123" priority="73" stopIfTrue="1" operator="notEqual">
      <formula>""</formula>
    </cfRule>
  </conditionalFormatting>
  <conditionalFormatting sqref="B150:G150">
    <cfRule type="cellIs" dxfId="122" priority="72" stopIfTrue="1" operator="notEqual">
      <formula>""</formula>
    </cfRule>
  </conditionalFormatting>
  <conditionalFormatting sqref="J150">
    <cfRule type="cellIs" dxfId="121" priority="71" stopIfTrue="1" operator="notEqual">
      <formula>""</formula>
    </cfRule>
  </conditionalFormatting>
  <conditionalFormatting sqref="B152:G152">
    <cfRule type="cellIs" dxfId="120" priority="70" stopIfTrue="1" operator="notEqual">
      <formula>""</formula>
    </cfRule>
  </conditionalFormatting>
  <conditionalFormatting sqref="J152">
    <cfRule type="cellIs" dxfId="119" priority="69" stopIfTrue="1" operator="notEqual">
      <formula>""</formula>
    </cfRule>
  </conditionalFormatting>
  <conditionalFormatting sqref="B154:G154">
    <cfRule type="cellIs" dxfId="118" priority="68" stopIfTrue="1" operator="notEqual">
      <formula>""</formula>
    </cfRule>
  </conditionalFormatting>
  <conditionalFormatting sqref="J154">
    <cfRule type="cellIs" dxfId="117" priority="67" stopIfTrue="1" operator="notEqual">
      <formula>""</formula>
    </cfRule>
  </conditionalFormatting>
  <conditionalFormatting sqref="B157:G157">
    <cfRule type="cellIs" dxfId="116" priority="66" stopIfTrue="1" operator="notEqual">
      <formula>""</formula>
    </cfRule>
  </conditionalFormatting>
  <conditionalFormatting sqref="J157">
    <cfRule type="cellIs" dxfId="115" priority="65" stopIfTrue="1" operator="notEqual">
      <formula>""</formula>
    </cfRule>
  </conditionalFormatting>
  <conditionalFormatting sqref="B159:G159">
    <cfRule type="cellIs" dxfId="114" priority="64" stopIfTrue="1" operator="notEqual">
      <formula>""</formula>
    </cfRule>
  </conditionalFormatting>
  <conditionalFormatting sqref="J159">
    <cfRule type="cellIs" dxfId="113" priority="63" stopIfTrue="1" operator="notEqual">
      <formula>""</formula>
    </cfRule>
  </conditionalFormatting>
  <conditionalFormatting sqref="B161:G161">
    <cfRule type="cellIs" dxfId="112" priority="62" stopIfTrue="1" operator="notEqual">
      <formula>""</formula>
    </cfRule>
  </conditionalFormatting>
  <conditionalFormatting sqref="J161">
    <cfRule type="cellIs" dxfId="111" priority="61" stopIfTrue="1" operator="notEqual">
      <formula>""</formula>
    </cfRule>
  </conditionalFormatting>
  <conditionalFormatting sqref="B163:G163">
    <cfRule type="cellIs" dxfId="110" priority="60" stopIfTrue="1" operator="notEqual">
      <formula>""</formula>
    </cfRule>
  </conditionalFormatting>
  <conditionalFormatting sqref="J163">
    <cfRule type="cellIs" dxfId="109" priority="59" stopIfTrue="1" operator="notEqual">
      <formula>""</formula>
    </cfRule>
  </conditionalFormatting>
  <conditionalFormatting sqref="B165:G165">
    <cfRule type="cellIs" dxfId="108" priority="58" stopIfTrue="1" operator="notEqual">
      <formula>""</formula>
    </cfRule>
  </conditionalFormatting>
  <conditionalFormatting sqref="J165">
    <cfRule type="cellIs" dxfId="107" priority="57" stopIfTrue="1" operator="notEqual">
      <formula>""</formula>
    </cfRule>
  </conditionalFormatting>
  <conditionalFormatting sqref="B168:G168">
    <cfRule type="cellIs" dxfId="106" priority="56" stopIfTrue="1" operator="notEqual">
      <formula>""</formula>
    </cfRule>
  </conditionalFormatting>
  <conditionalFormatting sqref="J168">
    <cfRule type="cellIs" dxfId="105" priority="55" stopIfTrue="1" operator="notEqual">
      <formula>""</formula>
    </cfRule>
  </conditionalFormatting>
  <conditionalFormatting sqref="B170:G170">
    <cfRule type="cellIs" dxfId="104" priority="54" stopIfTrue="1" operator="notEqual">
      <formula>""</formula>
    </cfRule>
  </conditionalFormatting>
  <conditionalFormatting sqref="J170">
    <cfRule type="cellIs" dxfId="103" priority="53" stopIfTrue="1" operator="notEqual">
      <formula>""</formula>
    </cfRule>
  </conditionalFormatting>
  <conditionalFormatting sqref="B173:G173">
    <cfRule type="cellIs" dxfId="102" priority="52" stopIfTrue="1" operator="notEqual">
      <formula>""</formula>
    </cfRule>
  </conditionalFormatting>
  <conditionalFormatting sqref="J173">
    <cfRule type="cellIs" dxfId="101" priority="51" stopIfTrue="1" operator="notEqual">
      <formula>""</formula>
    </cfRule>
  </conditionalFormatting>
  <conditionalFormatting sqref="B175:G175">
    <cfRule type="cellIs" dxfId="100" priority="50" stopIfTrue="1" operator="notEqual">
      <formula>""</formula>
    </cfRule>
  </conditionalFormatting>
  <conditionalFormatting sqref="J175">
    <cfRule type="cellIs" dxfId="99" priority="49" stopIfTrue="1" operator="notEqual">
      <formula>""</formula>
    </cfRule>
  </conditionalFormatting>
  <conditionalFormatting sqref="B178:G178">
    <cfRule type="cellIs" dxfId="98" priority="48" stopIfTrue="1" operator="notEqual">
      <formula>""</formula>
    </cfRule>
  </conditionalFormatting>
  <conditionalFormatting sqref="J178">
    <cfRule type="cellIs" dxfId="97" priority="47" stopIfTrue="1" operator="notEqual">
      <formula>""</formula>
    </cfRule>
  </conditionalFormatting>
  <conditionalFormatting sqref="B180:G180">
    <cfRule type="cellIs" dxfId="96" priority="46" stopIfTrue="1" operator="notEqual">
      <formula>""</formula>
    </cfRule>
  </conditionalFormatting>
  <conditionalFormatting sqref="J180">
    <cfRule type="cellIs" dxfId="95" priority="45" stopIfTrue="1" operator="notEqual">
      <formula>""</formula>
    </cfRule>
  </conditionalFormatting>
  <conditionalFormatting sqref="B183:G183">
    <cfRule type="cellIs" dxfId="94" priority="44" stopIfTrue="1" operator="notEqual">
      <formula>""</formula>
    </cfRule>
  </conditionalFormatting>
  <conditionalFormatting sqref="J183">
    <cfRule type="cellIs" dxfId="93" priority="43" stopIfTrue="1" operator="notEqual">
      <formula>""</formula>
    </cfRule>
  </conditionalFormatting>
  <conditionalFormatting sqref="B185:G185">
    <cfRule type="cellIs" dxfId="92" priority="42" stopIfTrue="1" operator="notEqual">
      <formula>""</formula>
    </cfRule>
  </conditionalFormatting>
  <conditionalFormatting sqref="J185">
    <cfRule type="cellIs" dxfId="91" priority="41" stopIfTrue="1" operator="notEqual">
      <formula>""</formula>
    </cfRule>
  </conditionalFormatting>
  <conditionalFormatting sqref="B188:G188">
    <cfRule type="cellIs" dxfId="90" priority="40" stopIfTrue="1" operator="notEqual">
      <formula>""</formula>
    </cfRule>
  </conditionalFormatting>
  <conditionalFormatting sqref="J188">
    <cfRule type="cellIs" dxfId="89" priority="39" stopIfTrue="1" operator="notEqual">
      <formula>""</formula>
    </cfRule>
  </conditionalFormatting>
  <conditionalFormatting sqref="B191:G191">
    <cfRule type="cellIs" dxfId="88" priority="38" stopIfTrue="1" operator="notEqual">
      <formula>""</formula>
    </cfRule>
  </conditionalFormatting>
  <conditionalFormatting sqref="J191">
    <cfRule type="cellIs" dxfId="87" priority="37" stopIfTrue="1" operator="notEqual">
      <formula>""</formula>
    </cfRule>
  </conditionalFormatting>
  <conditionalFormatting sqref="B194:G194">
    <cfRule type="cellIs" dxfId="86" priority="36" stopIfTrue="1" operator="notEqual">
      <formula>""</formula>
    </cfRule>
  </conditionalFormatting>
  <conditionalFormatting sqref="J194">
    <cfRule type="cellIs" dxfId="85" priority="35" stopIfTrue="1" operator="notEqual">
      <formula>""</formula>
    </cfRule>
  </conditionalFormatting>
  <conditionalFormatting sqref="B197:G197">
    <cfRule type="cellIs" dxfId="84" priority="34" stopIfTrue="1" operator="notEqual">
      <formula>""</formula>
    </cfRule>
  </conditionalFormatting>
  <conditionalFormatting sqref="J197">
    <cfRule type="cellIs" dxfId="83" priority="33" stopIfTrue="1" operator="notEqual">
      <formula>""</formula>
    </cfRule>
  </conditionalFormatting>
  <conditionalFormatting sqref="B199:G199">
    <cfRule type="cellIs" dxfId="82" priority="32" stopIfTrue="1" operator="notEqual">
      <formula>""</formula>
    </cfRule>
  </conditionalFormatting>
  <conditionalFormatting sqref="J199">
    <cfRule type="cellIs" dxfId="81" priority="31" stopIfTrue="1" operator="notEqual">
      <formula>""</formula>
    </cfRule>
  </conditionalFormatting>
  <conditionalFormatting sqref="B202:G202">
    <cfRule type="cellIs" dxfId="80" priority="30" stopIfTrue="1" operator="notEqual">
      <formula>""</formula>
    </cfRule>
  </conditionalFormatting>
  <conditionalFormatting sqref="J202">
    <cfRule type="cellIs" dxfId="79" priority="29" stopIfTrue="1" operator="notEqual">
      <formula>""</formula>
    </cfRule>
  </conditionalFormatting>
  <conditionalFormatting sqref="B205:G205">
    <cfRule type="cellIs" dxfId="78" priority="28" stopIfTrue="1" operator="notEqual">
      <formula>""</formula>
    </cfRule>
  </conditionalFormatting>
  <conditionalFormatting sqref="J205">
    <cfRule type="cellIs" dxfId="77" priority="27" stopIfTrue="1" operator="notEqual">
      <formula>""</formula>
    </cfRule>
  </conditionalFormatting>
  <conditionalFormatting sqref="B208:G208">
    <cfRule type="cellIs" dxfId="76" priority="26" stopIfTrue="1" operator="notEqual">
      <formula>""</formula>
    </cfRule>
  </conditionalFormatting>
  <conditionalFormatting sqref="J208">
    <cfRule type="cellIs" dxfId="75" priority="25" stopIfTrue="1" operator="notEqual">
      <formula>""</formula>
    </cfRule>
  </conditionalFormatting>
  <conditionalFormatting sqref="B210:G210">
    <cfRule type="cellIs" dxfId="74" priority="24" stopIfTrue="1" operator="notEqual">
      <formula>""</formula>
    </cfRule>
  </conditionalFormatting>
  <conditionalFormatting sqref="J210">
    <cfRule type="cellIs" dxfId="73" priority="23" stopIfTrue="1" operator="notEqual">
      <formula>""</formula>
    </cfRule>
  </conditionalFormatting>
  <conditionalFormatting sqref="B212:G212">
    <cfRule type="cellIs" dxfId="72" priority="22" stopIfTrue="1" operator="notEqual">
      <formula>""</formula>
    </cfRule>
  </conditionalFormatting>
  <conditionalFormatting sqref="J212">
    <cfRule type="cellIs" dxfId="71" priority="21" stopIfTrue="1" operator="notEqual">
      <formula>""</formula>
    </cfRule>
  </conditionalFormatting>
  <conditionalFormatting sqref="B215:G215">
    <cfRule type="cellIs" dxfId="70" priority="20" stopIfTrue="1" operator="notEqual">
      <formula>""</formula>
    </cfRule>
  </conditionalFormatting>
  <conditionalFormatting sqref="J215">
    <cfRule type="cellIs" dxfId="69" priority="19" stopIfTrue="1" operator="notEqual">
      <formula>""</formula>
    </cfRule>
  </conditionalFormatting>
  <conditionalFormatting sqref="B217:G217">
    <cfRule type="cellIs" dxfId="68" priority="18" stopIfTrue="1" operator="notEqual">
      <formula>""</formula>
    </cfRule>
  </conditionalFormatting>
  <conditionalFormatting sqref="J217">
    <cfRule type="cellIs" dxfId="67" priority="17" stopIfTrue="1" operator="notEqual">
      <formula>""</formula>
    </cfRule>
  </conditionalFormatting>
  <conditionalFormatting sqref="B219:G219">
    <cfRule type="cellIs" dxfId="66" priority="16" stopIfTrue="1" operator="notEqual">
      <formula>""</formula>
    </cfRule>
  </conditionalFormatting>
  <conditionalFormatting sqref="J219">
    <cfRule type="cellIs" dxfId="65" priority="15" stopIfTrue="1" operator="notEqual">
      <formula>""</formula>
    </cfRule>
  </conditionalFormatting>
  <conditionalFormatting sqref="B221:G221">
    <cfRule type="cellIs" dxfId="64" priority="14" stopIfTrue="1" operator="notEqual">
      <formula>""</formula>
    </cfRule>
  </conditionalFormatting>
  <conditionalFormatting sqref="J221">
    <cfRule type="cellIs" dxfId="63" priority="13" stopIfTrue="1" operator="notEqual">
      <formula>""</formula>
    </cfRule>
  </conditionalFormatting>
  <conditionalFormatting sqref="B223:G223">
    <cfRule type="cellIs" dxfId="62" priority="12" stopIfTrue="1" operator="notEqual">
      <formula>""</formula>
    </cfRule>
  </conditionalFormatting>
  <conditionalFormatting sqref="J223">
    <cfRule type="cellIs" dxfId="61" priority="11" stopIfTrue="1" operator="notEqual">
      <formula>""</formula>
    </cfRule>
  </conditionalFormatting>
  <conditionalFormatting sqref="B226:G226">
    <cfRule type="cellIs" dxfId="60" priority="10" stopIfTrue="1" operator="notEqual">
      <formula>""</formula>
    </cfRule>
  </conditionalFormatting>
  <conditionalFormatting sqref="J226">
    <cfRule type="cellIs" dxfId="59" priority="9" stopIfTrue="1" operator="notEqual">
      <formula>""</formula>
    </cfRule>
  </conditionalFormatting>
  <conditionalFormatting sqref="B229:G229">
    <cfRule type="cellIs" dxfId="58" priority="8" stopIfTrue="1" operator="notEqual">
      <formula>""</formula>
    </cfRule>
  </conditionalFormatting>
  <conditionalFormatting sqref="J229">
    <cfRule type="cellIs" dxfId="57" priority="7" stopIfTrue="1" operator="notEqual">
      <formula>""</formula>
    </cfRule>
  </conditionalFormatting>
  <conditionalFormatting sqref="B232:G232">
    <cfRule type="cellIs" dxfId="56" priority="6" stopIfTrue="1" operator="notEqual">
      <formula>""</formula>
    </cfRule>
  </conditionalFormatting>
  <conditionalFormatting sqref="J232">
    <cfRule type="cellIs" dxfId="55" priority="5" stopIfTrue="1" operator="notEqual">
      <formula>""</formula>
    </cfRule>
  </conditionalFormatting>
  <conditionalFormatting sqref="B235:G235">
    <cfRule type="cellIs" dxfId="54" priority="4" stopIfTrue="1" operator="notEqual">
      <formula>""</formula>
    </cfRule>
  </conditionalFormatting>
  <conditionalFormatting sqref="J235">
    <cfRule type="cellIs" dxfId="53" priority="3" stopIfTrue="1" operator="notEqual">
      <formula>""</formula>
    </cfRule>
  </conditionalFormatting>
  <conditionalFormatting sqref="B237:G237">
    <cfRule type="cellIs" dxfId="52" priority="2" stopIfTrue="1" operator="notEqual">
      <formula>""</formula>
    </cfRule>
  </conditionalFormatting>
  <conditionalFormatting sqref="J237">
    <cfRule type="cellIs" dxfId="51" priority="1" stopIfTrue="1" operator="notEqual">
      <formula>""</formula>
    </cfRule>
  </conditionalFormatting>
  <dataValidations count="1">
    <dataValidation type="custom" allowBlank="1" showInputMessage="1" showErrorMessage="1" errorTitle="Attenzione!" error="Importo con solo 2 (due) posizioni decimali!!!" sqref="F17:G65536" xr:uid="{00000000-0002-0000-0100-000000000000}">
      <formula1>F17=ROUND(F17,2)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K20"/>
  <sheetViews>
    <sheetView topLeftCell="A3" zoomScaleNormal="100" workbookViewId="0">
      <selection activeCell="D16" sqref="D16"/>
    </sheetView>
  </sheetViews>
  <sheetFormatPr defaultColWidth="11.42578125" defaultRowHeight="12.75" x14ac:dyDescent="0.2"/>
  <cols>
    <col min="1" max="1" width="5.5703125" customWidth="1"/>
    <col min="2" max="2" width="13" style="1" customWidth="1"/>
    <col min="3" max="3" width="2" style="1" bestFit="1" customWidth="1"/>
    <col min="4" max="4" width="57.7109375" style="1" customWidth="1"/>
    <col min="5" max="5" width="16.7109375" style="1" customWidth="1"/>
    <col min="6" max="6" width="15" style="88" customWidth="1"/>
    <col min="7" max="7" width="11.28515625" style="89" customWidth="1"/>
    <col min="8" max="8" width="17" customWidth="1"/>
  </cols>
  <sheetData>
    <row r="1" spans="1:11" ht="15" x14ac:dyDescent="0.25">
      <c r="A1" s="126" t="s">
        <v>282</v>
      </c>
      <c r="B1" s="126"/>
      <c r="C1" s="126"/>
      <c r="D1" s="126"/>
      <c r="E1" s="126"/>
      <c r="F1" s="126"/>
      <c r="G1" s="126"/>
      <c r="H1" s="126"/>
      <c r="I1" s="126"/>
      <c r="J1" s="126"/>
      <c r="K1" s="31"/>
    </row>
    <row r="2" spans="1:11" x14ac:dyDescent="0.2">
      <c r="A2" s="40"/>
      <c r="B2" s="40"/>
      <c r="C2" s="40"/>
      <c r="D2" s="18"/>
      <c r="E2" s="69"/>
      <c r="F2" s="69"/>
      <c r="G2" s="69"/>
      <c r="H2" s="69"/>
      <c r="I2" s="68"/>
    </row>
    <row r="3" spans="1:11" x14ac:dyDescent="0.2">
      <c r="A3" s="40"/>
      <c r="B3" s="40"/>
      <c r="C3" s="40"/>
      <c r="D3" s="18"/>
      <c r="E3" s="69"/>
      <c r="F3" s="69"/>
      <c r="G3" s="69"/>
      <c r="H3" s="69"/>
      <c r="I3" s="68"/>
    </row>
    <row r="4" spans="1:11" ht="15" x14ac:dyDescent="0.2">
      <c r="A4" s="22"/>
      <c r="B4" s="22"/>
      <c r="C4" s="22"/>
      <c r="D4" s="23" t="s">
        <v>263</v>
      </c>
      <c r="E4" s="24"/>
      <c r="F4" s="24"/>
      <c r="G4" s="24"/>
      <c r="H4" s="25"/>
    </row>
    <row r="5" spans="1:11" x14ac:dyDescent="0.2">
      <c r="A5" s="1"/>
      <c r="F5" s="1"/>
      <c r="G5" s="1"/>
      <c r="H5" s="1"/>
    </row>
    <row r="6" spans="1:11" x14ac:dyDescent="0.2">
      <c r="A6" s="22"/>
      <c r="B6" s="22"/>
      <c r="C6" s="22"/>
      <c r="D6" s="20" t="s">
        <v>268</v>
      </c>
      <c r="E6" s="21"/>
      <c r="F6" s="21"/>
      <c r="G6" s="21"/>
      <c r="H6" s="64">
        <f>SUM($H$17:$H$9789)</f>
        <v>0</v>
      </c>
    </row>
    <row r="7" spans="1:11" x14ac:dyDescent="0.2">
      <c r="A7" s="22"/>
      <c r="B7" s="22"/>
      <c r="C7" s="22"/>
      <c r="D7" s="20" t="s">
        <v>269</v>
      </c>
      <c r="E7" s="21"/>
      <c r="F7" s="21"/>
      <c r="G7" s="21"/>
      <c r="H7" s="64">
        <f>SUM(H6:H6)</f>
        <v>0</v>
      </c>
    </row>
    <row r="8" spans="1:11" x14ac:dyDescent="0.2">
      <c r="A8" s="22"/>
      <c r="B8" s="22"/>
      <c r="C8" s="22"/>
      <c r="D8" s="136" t="s">
        <v>279</v>
      </c>
      <c r="E8" s="137"/>
      <c r="F8" s="137"/>
      <c r="G8" s="138"/>
      <c r="H8" s="64">
        <f>SUM(OFFERTA!E11:E11)</f>
        <v>0</v>
      </c>
    </row>
    <row r="9" spans="1:11" ht="12.75" customHeight="1" x14ac:dyDescent="0.2">
      <c r="B9" s="22"/>
      <c r="C9" s="22"/>
      <c r="D9" s="139" t="str">
        <f>IF(H9&lt;0,"Ribasso d'asta in %",IF(H9&gt;0,"Rialzo d'asta in %",""))</f>
        <v/>
      </c>
      <c r="E9" s="140"/>
      <c r="F9" s="140"/>
      <c r="G9" s="141"/>
      <c r="H9" s="26">
        <f>IF(H8=0,0,(H7/H8)-1)</f>
        <v>0</v>
      </c>
    </row>
    <row r="10" spans="1:11" x14ac:dyDescent="0.2">
      <c r="F10" s="1"/>
      <c r="G10" s="1"/>
    </row>
    <row r="11" spans="1:11" x14ac:dyDescent="0.2">
      <c r="F11" s="1"/>
      <c r="G11" s="1"/>
    </row>
    <row r="12" spans="1:11" x14ac:dyDescent="0.2">
      <c r="F12" s="1"/>
      <c r="G12" s="1"/>
      <c r="H12" s="1"/>
      <c r="I12" s="1"/>
    </row>
    <row r="13" spans="1:11" x14ac:dyDescent="0.2">
      <c r="A13" s="1"/>
      <c r="F13" s="1"/>
      <c r="G13" s="1"/>
      <c r="H13" s="1"/>
      <c r="I13" s="1"/>
    </row>
    <row r="14" spans="1:11" x14ac:dyDescent="0.2">
      <c r="A14" s="1"/>
      <c r="F14" s="1"/>
      <c r="G14" s="1"/>
    </row>
    <row r="15" spans="1:11" ht="15" x14ac:dyDescent="0.25">
      <c r="A15" s="13"/>
      <c r="B15" s="3" t="s">
        <v>265</v>
      </c>
      <c r="C15" s="3"/>
      <c r="D15" s="3"/>
      <c r="E15" s="3"/>
      <c r="F15" s="3"/>
      <c r="G15" s="3"/>
    </row>
    <row r="16" spans="1:11" ht="36" x14ac:dyDescent="0.2">
      <c r="A16" s="14" t="s">
        <v>255</v>
      </c>
      <c r="B16" s="14" t="s">
        <v>256</v>
      </c>
      <c r="C16" s="14" t="s">
        <v>243</v>
      </c>
      <c r="D16" s="15" t="s">
        <v>242</v>
      </c>
      <c r="E16" s="14" t="s">
        <v>257</v>
      </c>
      <c r="F16" s="14" t="s">
        <v>258</v>
      </c>
      <c r="G16" s="14" t="s">
        <v>259</v>
      </c>
      <c r="H16" s="14" t="s">
        <v>260</v>
      </c>
      <c r="I16" s="16" t="s">
        <v>266</v>
      </c>
      <c r="J16" s="17" t="s">
        <v>262</v>
      </c>
    </row>
    <row r="17" spans="1:10" x14ac:dyDescent="0.2">
      <c r="A17" s="44" t="str">
        <f ca="1">+IF(NOT(ISBLANK(INDIRECT("e"&amp;ROW()))),MAX(INDIRECT("a$16:A"&amp;ROW()-1))+1,"")</f>
        <v/>
      </c>
      <c r="B17" s="71"/>
      <c r="C17" s="71"/>
      <c r="D17" s="72"/>
      <c r="E17" s="73"/>
      <c r="F17" s="87"/>
      <c r="G17" s="87"/>
      <c r="H17" s="63" t="str">
        <f>+IF(AND(F17="",G17=""),"",ROUND(F17*G17,2))</f>
        <v/>
      </c>
      <c r="I17" s="81" t="str">
        <f>IF(E17&lt;&gt;"","C","")</f>
        <v/>
      </c>
      <c r="J17" s="79"/>
    </row>
    <row r="18" spans="1:10" x14ac:dyDescent="0.2">
      <c r="A18" s="44" t="str">
        <f t="shared" ref="A18:A20" ca="1" si="0">+IF(NOT(ISBLANK(INDIRECT("e"&amp;ROW()))),MAX(INDIRECT("a$16:A"&amp;ROW()-1))+1,"")</f>
        <v/>
      </c>
      <c r="B18" s="71"/>
      <c r="C18" s="71"/>
      <c r="D18" s="72"/>
      <c r="E18" s="73"/>
      <c r="F18" s="87"/>
      <c r="G18" s="87"/>
      <c r="H18" s="63" t="str">
        <f t="shared" ref="H18:H20" si="1">+IF(AND(F18="",G18=""),"",ROUND(F18*G18,2))</f>
        <v/>
      </c>
      <c r="I18" s="81" t="str">
        <f t="shared" ref="I18:I20" si="2">IF(E18&lt;&gt;"","C","")</f>
        <v/>
      </c>
      <c r="J18" s="79"/>
    </row>
    <row r="19" spans="1:10" x14ac:dyDescent="0.2">
      <c r="A19" s="44" t="str">
        <f t="shared" ca="1" si="0"/>
        <v/>
      </c>
      <c r="B19" s="71"/>
      <c r="C19" s="71"/>
      <c r="D19" s="72"/>
      <c r="E19" s="73"/>
      <c r="F19" s="87"/>
      <c r="G19" s="87"/>
      <c r="H19" s="63" t="str">
        <f t="shared" si="1"/>
        <v/>
      </c>
      <c r="I19" s="81" t="str">
        <f t="shared" si="2"/>
        <v/>
      </c>
      <c r="J19" s="79"/>
    </row>
    <row r="20" spans="1:10" x14ac:dyDescent="0.2">
      <c r="A20" s="44" t="str">
        <f t="shared" ca="1" si="0"/>
        <v/>
      </c>
      <c r="B20" s="71"/>
      <c r="C20" s="71"/>
      <c r="D20" s="72"/>
      <c r="E20" s="73"/>
      <c r="F20" s="87"/>
      <c r="G20" s="87"/>
      <c r="H20" s="63" t="str">
        <f t="shared" si="1"/>
        <v/>
      </c>
      <c r="I20" s="81" t="str">
        <f t="shared" si="2"/>
        <v/>
      </c>
      <c r="J20" s="79"/>
    </row>
  </sheetData>
  <sheetProtection algorithmName="SHA-512" hashValue="MNnaLTtly1E5I+o7xCRT+aS0YJQ8W7qrImBU8t1pBYk8M6lxf2O6vVJ7r7j/mZZvIVk8E8suCdsa8kVFPaoH+Q==" saltValue="3w5hCZmC23yoM1wXHoraNw==" spinCount="100000" sheet="1" objects="1" scenarios="1"/>
  <mergeCells count="3">
    <mergeCell ref="A1:J1"/>
    <mergeCell ref="D8:G8"/>
    <mergeCell ref="D9:G9"/>
  </mergeCells>
  <phoneticPr fontId="0" type="noConversion"/>
  <conditionalFormatting sqref="E2:E3 B17:C20 J17:J20 E17:E20">
    <cfRule type="cellIs" dxfId="50" priority="74" stopIfTrue="1" operator="notEqual">
      <formula>""</formula>
    </cfRule>
  </conditionalFormatting>
  <conditionalFormatting sqref="D17:D20">
    <cfRule type="cellIs" dxfId="49" priority="10" stopIfTrue="1" operator="notEqual">
      <formula>""</formula>
    </cfRule>
  </conditionalFormatting>
  <conditionalFormatting sqref="H6">
    <cfRule type="cellIs" dxfId="48" priority="2" stopIfTrue="1" operator="equal">
      <formula>0</formula>
    </cfRule>
    <cfRule type="cellIs" dxfId="47" priority="3" stopIfTrue="1" operator="lessThan">
      <formula>$H$8</formula>
    </cfRule>
    <cfRule type="cellIs" dxfId="46" priority="4" stopIfTrue="1" operator="greaterThanOrEqual">
      <formula>$H$8</formula>
    </cfRule>
  </conditionalFormatting>
  <conditionalFormatting sqref="F17:G20">
    <cfRule type="cellIs" dxfId="45" priority="1" stopIfTrue="1" operator="notEqual">
      <formula>""</formula>
    </cfRule>
  </conditionalFormatting>
  <dataValidations count="1">
    <dataValidation type="custom" allowBlank="1" showInputMessage="1" showErrorMessage="1" errorTitle="Attenzione" error="Importo con solo 2 (due) posizioni decimali!!!" sqref="F17:G65356" xr:uid="{00000000-0002-0000-0200-000000000000}">
      <formula1>F17=ROUND(F17,2)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9"/>
  <sheetViews>
    <sheetView zoomScale="91" zoomScaleNormal="91" workbookViewId="0">
      <selection activeCell="G16" sqref="G16"/>
    </sheetView>
  </sheetViews>
  <sheetFormatPr defaultColWidth="11.42578125" defaultRowHeight="12.75" x14ac:dyDescent="0.2"/>
  <cols>
    <col min="1" max="1" width="5.5703125" style="38" customWidth="1"/>
    <col min="2" max="2" width="13" style="1" customWidth="1"/>
    <col min="3" max="3" width="2.140625" style="11" bestFit="1" customWidth="1"/>
    <col min="4" max="4" width="60.140625" style="1" bestFit="1" customWidth="1"/>
    <col min="5" max="5" width="16.7109375" style="1" customWidth="1"/>
    <col min="6" max="6" width="15" style="82" customWidth="1"/>
    <col min="7" max="7" width="17" style="83" customWidth="1"/>
    <col min="8" max="8" width="17" style="38" customWidth="1"/>
    <col min="9" max="11" width="11.42578125" style="38" customWidth="1"/>
    <col min="12" max="12" width="12.42578125" style="38" bestFit="1" customWidth="1"/>
    <col min="13" max="16384" width="11.42578125" style="38"/>
  </cols>
  <sheetData>
    <row r="1" spans="1:13" ht="15" x14ac:dyDescent="0.25">
      <c r="A1" s="142" t="s">
        <v>284</v>
      </c>
      <c r="B1" s="143"/>
      <c r="C1" s="143"/>
      <c r="D1" s="143"/>
      <c r="E1" s="143"/>
      <c r="F1" s="143"/>
      <c r="G1" s="143"/>
      <c r="H1" s="143"/>
      <c r="I1" s="144"/>
      <c r="J1" s="31"/>
    </row>
    <row r="2" spans="1:13" x14ac:dyDescent="0.2">
      <c r="F2" s="1"/>
      <c r="G2" s="1"/>
    </row>
    <row r="3" spans="1:13" x14ac:dyDescent="0.2">
      <c r="A3" s="1"/>
      <c r="F3" s="1"/>
      <c r="G3" s="1"/>
    </row>
    <row r="4" spans="1:13" x14ac:dyDescent="0.2">
      <c r="A4" s="1"/>
      <c r="F4" s="1"/>
      <c r="G4" s="1"/>
    </row>
    <row r="5" spans="1:13" ht="15" x14ac:dyDescent="0.2">
      <c r="A5" s="22"/>
      <c r="B5" s="22"/>
      <c r="C5" s="49"/>
      <c r="D5" s="23" t="s">
        <v>263</v>
      </c>
      <c r="E5" s="24"/>
      <c r="F5" s="24"/>
      <c r="G5" s="24"/>
      <c r="H5" s="25"/>
    </row>
    <row r="6" spans="1:13" x14ac:dyDescent="0.2">
      <c r="A6" s="1"/>
      <c r="F6" s="1"/>
      <c r="G6" s="1"/>
      <c r="H6" s="1"/>
    </row>
    <row r="7" spans="1:13" x14ac:dyDescent="0.2">
      <c r="A7" s="22"/>
      <c r="B7" s="22"/>
      <c r="C7" s="49"/>
      <c r="D7" s="136" t="s">
        <v>283</v>
      </c>
      <c r="E7" s="137"/>
      <c r="F7" s="137"/>
      <c r="G7" s="138"/>
      <c r="H7" s="64">
        <f>SUM(H16:H77)</f>
        <v>33836.65</v>
      </c>
    </row>
    <row r="8" spans="1:13" x14ac:dyDescent="0.2">
      <c r="F8" s="1"/>
      <c r="G8" s="1"/>
    </row>
    <row r="9" spans="1:13" x14ac:dyDescent="0.2">
      <c r="F9" s="1"/>
      <c r="G9" s="1"/>
    </row>
    <row r="10" spans="1:13" x14ac:dyDescent="0.2">
      <c r="F10" s="1"/>
      <c r="G10" s="59"/>
      <c r="H10" s="1"/>
    </row>
    <row r="11" spans="1:13" x14ac:dyDescent="0.2">
      <c r="F11" s="1"/>
      <c r="G11" s="59"/>
      <c r="H11" s="70"/>
    </row>
    <row r="12" spans="1:13" x14ac:dyDescent="0.2">
      <c r="A12" s="1"/>
      <c r="F12" s="1"/>
      <c r="G12" s="1"/>
    </row>
    <row r="13" spans="1:13" ht="15" x14ac:dyDescent="0.25">
      <c r="A13" s="13"/>
      <c r="B13" s="3" t="s">
        <v>285</v>
      </c>
      <c r="C13" s="45"/>
      <c r="D13" s="3"/>
      <c r="E13" s="3"/>
      <c r="F13" s="3"/>
      <c r="G13" s="3"/>
    </row>
    <row r="14" spans="1:13" ht="36" x14ac:dyDescent="0.2">
      <c r="A14" s="14" t="s">
        <v>255</v>
      </c>
      <c r="B14" s="14" t="s">
        <v>256</v>
      </c>
      <c r="C14" s="14" t="s">
        <v>244</v>
      </c>
      <c r="D14" s="15" t="s">
        <v>242</v>
      </c>
      <c r="E14" s="14" t="s">
        <v>257</v>
      </c>
      <c r="F14" s="14" t="s">
        <v>258</v>
      </c>
      <c r="G14" s="14" t="s">
        <v>259</v>
      </c>
      <c r="H14" s="14" t="s">
        <v>260</v>
      </c>
      <c r="I14" s="17" t="s">
        <v>262</v>
      </c>
      <c r="L14" s="86"/>
      <c r="M14" s="41"/>
    </row>
    <row r="15" spans="1:13" x14ac:dyDescent="0.2">
      <c r="A15" s="74" t="str">
        <f ca="1">+IF(NOT(ISBLANK(INDIRECT("e"&amp;ROW()))),MAX(INDIRECT("a$14:A"&amp;ROW()-1))+1,"")</f>
        <v/>
      </c>
      <c r="B15" s="75"/>
      <c r="C15" s="75"/>
      <c r="D15" s="76"/>
      <c r="E15" s="77"/>
      <c r="F15" s="85"/>
      <c r="G15" s="85"/>
      <c r="H15" s="63" t="str">
        <f t="shared" ref="H15:H41" si="0">+IF(AND(F15="",G15=""),"",ROUND(F15*G15,2))</f>
        <v/>
      </c>
      <c r="I15" s="79"/>
      <c r="J15" s="84"/>
    </row>
    <row r="16" spans="1:13" ht="24" x14ac:dyDescent="0.2">
      <c r="A16" s="74">
        <v>87</v>
      </c>
      <c r="B16" s="75" t="s">
        <v>607</v>
      </c>
      <c r="C16" s="75"/>
      <c r="D16" s="76" t="s">
        <v>608</v>
      </c>
      <c r="E16" s="77" t="s">
        <v>290</v>
      </c>
      <c r="F16" s="85">
        <v>10</v>
      </c>
      <c r="G16" s="85">
        <v>40.75</v>
      </c>
      <c r="H16" s="63">
        <f t="shared" si="0"/>
        <v>407.5</v>
      </c>
      <c r="I16" s="94" t="s">
        <v>634</v>
      </c>
      <c r="J16" s="84"/>
      <c r="L16" s="43"/>
    </row>
    <row r="17" spans="1:12" x14ac:dyDescent="0.2">
      <c r="A17" s="74" t="str">
        <f ca="1">+IF(NOT(ISBLANK(INDIRECT("e"&amp;ROW()))),MAX(INDIRECT("a$14:A"&amp;ROW()-1))+1,"")</f>
        <v/>
      </c>
      <c r="B17" s="75"/>
      <c r="C17" s="75"/>
      <c r="D17" s="76"/>
      <c r="E17" s="77"/>
      <c r="F17" s="85"/>
      <c r="G17" s="85"/>
      <c r="H17" s="63" t="str">
        <f t="shared" si="0"/>
        <v/>
      </c>
      <c r="I17" s="79"/>
      <c r="J17" s="84"/>
    </row>
    <row r="18" spans="1:12" ht="24" x14ac:dyDescent="0.2">
      <c r="A18" s="74">
        <v>88</v>
      </c>
      <c r="B18" s="75" t="s">
        <v>609</v>
      </c>
      <c r="C18" s="75"/>
      <c r="D18" s="76" t="s">
        <v>610</v>
      </c>
      <c r="E18" s="77" t="s">
        <v>290</v>
      </c>
      <c r="F18" s="85">
        <v>10</v>
      </c>
      <c r="G18" s="85">
        <v>40.75</v>
      </c>
      <c r="H18" s="63">
        <f t="shared" si="0"/>
        <v>407.5</v>
      </c>
      <c r="I18" s="94" t="s">
        <v>634</v>
      </c>
      <c r="J18" s="84"/>
      <c r="L18" s="43"/>
    </row>
    <row r="19" spans="1:12" x14ac:dyDescent="0.2">
      <c r="A19" s="74" t="str">
        <f ca="1">+IF(NOT(ISBLANK(INDIRECT("e"&amp;ROW()))),MAX(INDIRECT("a$14:A"&amp;ROW()-1))+1,"")</f>
        <v/>
      </c>
      <c r="B19" s="75"/>
      <c r="C19" s="75"/>
      <c r="D19" s="76"/>
      <c r="E19" s="77"/>
      <c r="F19" s="85"/>
      <c r="G19" s="85"/>
      <c r="H19" s="63" t="str">
        <f t="shared" si="0"/>
        <v/>
      </c>
      <c r="I19" s="79"/>
      <c r="J19" s="84"/>
    </row>
    <row r="20" spans="1:12" ht="24" x14ac:dyDescent="0.2">
      <c r="A20" s="74">
        <v>89</v>
      </c>
      <c r="B20" s="75" t="s">
        <v>611</v>
      </c>
      <c r="C20" s="75"/>
      <c r="D20" s="76" t="s">
        <v>612</v>
      </c>
      <c r="E20" s="77" t="s">
        <v>551</v>
      </c>
      <c r="F20" s="85">
        <v>3</v>
      </c>
      <c r="G20" s="85">
        <v>12.44</v>
      </c>
      <c r="H20" s="63">
        <f t="shared" si="0"/>
        <v>37.32</v>
      </c>
      <c r="I20" s="94" t="s">
        <v>634</v>
      </c>
      <c r="J20" s="84"/>
      <c r="L20" s="43"/>
    </row>
    <row r="21" spans="1:12" x14ac:dyDescent="0.2">
      <c r="A21" s="74" t="str">
        <f ca="1">+IF(NOT(ISBLANK(INDIRECT("e"&amp;ROW()))),MAX(INDIRECT("a$14:A"&amp;ROW()-1))+1,"")</f>
        <v/>
      </c>
      <c r="B21" s="75"/>
      <c r="C21" s="75"/>
      <c r="D21" s="76"/>
      <c r="E21" s="77"/>
      <c r="F21" s="85"/>
      <c r="G21" s="85"/>
      <c r="H21" s="63" t="str">
        <f t="shared" si="0"/>
        <v/>
      </c>
      <c r="I21" s="79"/>
      <c r="J21" s="84"/>
    </row>
    <row r="22" spans="1:12" ht="24" x14ac:dyDescent="0.2">
      <c r="A22" s="74">
        <v>90</v>
      </c>
      <c r="B22" s="75" t="s">
        <v>613</v>
      </c>
      <c r="C22" s="75"/>
      <c r="D22" s="76" t="s">
        <v>614</v>
      </c>
      <c r="E22" s="77" t="s">
        <v>551</v>
      </c>
      <c r="F22" s="85">
        <v>20</v>
      </c>
      <c r="G22" s="85">
        <v>6.53</v>
      </c>
      <c r="H22" s="63">
        <f t="shared" si="0"/>
        <v>130.6</v>
      </c>
      <c r="I22" s="94" t="s">
        <v>634</v>
      </c>
      <c r="J22" s="84"/>
      <c r="L22" s="43"/>
    </row>
    <row r="23" spans="1:12" x14ac:dyDescent="0.2">
      <c r="A23" s="74" t="str">
        <f ca="1">+IF(NOT(ISBLANK(INDIRECT("e"&amp;ROW()))),MAX(INDIRECT("a$14:A"&amp;ROW()-1))+1,"")</f>
        <v/>
      </c>
      <c r="B23" s="75"/>
      <c r="C23" s="75"/>
      <c r="D23" s="76"/>
      <c r="E23" s="77"/>
      <c r="F23" s="85"/>
      <c r="G23" s="85"/>
      <c r="H23" s="63" t="str">
        <f t="shared" si="0"/>
        <v/>
      </c>
      <c r="I23" s="79"/>
      <c r="J23" s="84"/>
    </row>
    <row r="24" spans="1:12" x14ac:dyDescent="0.2">
      <c r="A24" s="74">
        <v>91</v>
      </c>
      <c r="B24" s="75" t="s">
        <v>615</v>
      </c>
      <c r="C24" s="75"/>
      <c r="D24" s="76" t="s">
        <v>616</v>
      </c>
      <c r="E24" s="77" t="s">
        <v>551</v>
      </c>
      <c r="F24" s="85">
        <v>2</v>
      </c>
      <c r="G24" s="85">
        <v>120.18</v>
      </c>
      <c r="H24" s="63">
        <f t="shared" si="0"/>
        <v>240.36</v>
      </c>
      <c r="I24" s="94" t="s">
        <v>634</v>
      </c>
      <c r="J24" s="84"/>
      <c r="L24" s="43"/>
    </row>
    <row r="25" spans="1:12" x14ac:dyDescent="0.2">
      <c r="A25" s="74" t="str">
        <f ca="1">+IF(NOT(ISBLANK(INDIRECT("e"&amp;ROW()))),MAX(INDIRECT("a$14:A"&amp;ROW()-1))+1,"")</f>
        <v/>
      </c>
      <c r="B25" s="75"/>
      <c r="C25" s="75"/>
      <c r="D25" s="76"/>
      <c r="E25" s="77"/>
      <c r="F25" s="85"/>
      <c r="G25" s="85"/>
      <c r="H25" s="63" t="str">
        <f t="shared" si="0"/>
        <v/>
      </c>
      <c r="I25" s="79"/>
      <c r="J25" s="84"/>
    </row>
    <row r="26" spans="1:12" x14ac:dyDescent="0.2">
      <c r="A26" s="74">
        <v>92</v>
      </c>
      <c r="B26" s="75" t="s">
        <v>617</v>
      </c>
      <c r="C26" s="75"/>
      <c r="D26" s="76" t="s">
        <v>618</v>
      </c>
      <c r="E26" s="77" t="s">
        <v>332</v>
      </c>
      <c r="F26" s="85">
        <v>360</v>
      </c>
      <c r="G26" s="85">
        <v>1.33</v>
      </c>
      <c r="H26" s="63">
        <f t="shared" si="0"/>
        <v>478.8</v>
      </c>
      <c r="I26" s="94" t="s">
        <v>634</v>
      </c>
      <c r="J26" s="84"/>
      <c r="L26" s="43"/>
    </row>
    <row r="27" spans="1:12" x14ac:dyDescent="0.2">
      <c r="A27" s="74" t="str">
        <f ca="1">+IF(NOT(ISBLANK(INDIRECT("e"&amp;ROW()))),MAX(INDIRECT("a$14:A"&amp;ROW()-1))+1,"")</f>
        <v/>
      </c>
      <c r="B27" s="75"/>
      <c r="C27" s="75"/>
      <c r="D27" s="76"/>
      <c r="E27" s="77"/>
      <c r="F27" s="85"/>
      <c r="G27" s="85"/>
      <c r="H27" s="63" t="str">
        <f t="shared" si="0"/>
        <v/>
      </c>
      <c r="I27" s="79"/>
      <c r="J27" s="84"/>
    </row>
    <row r="28" spans="1:12" ht="24" x14ac:dyDescent="0.2">
      <c r="A28" s="74">
        <v>93</v>
      </c>
      <c r="B28" s="75" t="s">
        <v>619</v>
      </c>
      <c r="C28" s="75"/>
      <c r="D28" s="76" t="s">
        <v>620</v>
      </c>
      <c r="E28" s="77" t="s">
        <v>551</v>
      </c>
      <c r="F28" s="85">
        <v>120</v>
      </c>
      <c r="G28" s="85">
        <v>18.98</v>
      </c>
      <c r="H28" s="63">
        <f t="shared" si="0"/>
        <v>2277.6</v>
      </c>
      <c r="I28" s="94" t="s">
        <v>634</v>
      </c>
      <c r="J28" s="84"/>
      <c r="L28" s="43"/>
    </row>
    <row r="29" spans="1:12" x14ac:dyDescent="0.2">
      <c r="A29" s="74" t="str">
        <f ca="1">+IF(NOT(ISBLANK(INDIRECT("e"&amp;ROW()))),MAX(INDIRECT("a$14:A"&amp;ROW()-1))+1,"")</f>
        <v/>
      </c>
      <c r="B29" s="75"/>
      <c r="C29" s="75"/>
      <c r="D29" s="76"/>
      <c r="E29" s="77"/>
      <c r="F29" s="85"/>
      <c r="G29" s="85"/>
      <c r="H29" s="63" t="str">
        <f t="shared" si="0"/>
        <v/>
      </c>
      <c r="I29" s="79"/>
      <c r="J29" s="84"/>
    </row>
    <row r="30" spans="1:12" x14ac:dyDescent="0.2">
      <c r="A30" s="74">
        <v>94</v>
      </c>
      <c r="B30" s="75" t="s">
        <v>621</v>
      </c>
      <c r="C30" s="75"/>
      <c r="D30" s="76" t="s">
        <v>622</v>
      </c>
      <c r="E30" s="77" t="s">
        <v>551</v>
      </c>
      <c r="F30" s="85">
        <v>450</v>
      </c>
      <c r="G30" s="85">
        <v>0.63</v>
      </c>
      <c r="H30" s="63">
        <f t="shared" si="0"/>
        <v>283.5</v>
      </c>
      <c r="I30" s="94" t="s">
        <v>634</v>
      </c>
      <c r="J30" s="84"/>
      <c r="L30" s="43"/>
    </row>
    <row r="31" spans="1:12" x14ac:dyDescent="0.2">
      <c r="A31" s="74" t="str">
        <f ca="1">+IF(NOT(ISBLANK(INDIRECT("e"&amp;ROW()))),MAX(INDIRECT("a$14:A"&amp;ROW()-1))+1,"")</f>
        <v/>
      </c>
      <c r="B31" s="75"/>
      <c r="C31" s="75"/>
      <c r="D31" s="76"/>
      <c r="E31" s="77"/>
      <c r="F31" s="85"/>
      <c r="G31" s="85"/>
      <c r="H31" s="63" t="str">
        <f t="shared" si="0"/>
        <v/>
      </c>
      <c r="I31" s="79"/>
      <c r="J31" s="84"/>
    </row>
    <row r="32" spans="1:12" ht="24" x14ac:dyDescent="0.2">
      <c r="A32" s="74">
        <v>95</v>
      </c>
      <c r="B32" s="75" t="s">
        <v>623</v>
      </c>
      <c r="C32" s="75"/>
      <c r="D32" s="76" t="s">
        <v>624</v>
      </c>
      <c r="E32" s="77" t="s">
        <v>332</v>
      </c>
      <c r="F32" s="85">
        <v>360</v>
      </c>
      <c r="G32" s="85">
        <v>1.37</v>
      </c>
      <c r="H32" s="63">
        <f t="shared" si="0"/>
        <v>493.2</v>
      </c>
      <c r="I32" s="94" t="s">
        <v>634</v>
      </c>
      <c r="J32" s="84"/>
      <c r="L32" s="43"/>
    </row>
    <row r="33" spans="1:12" x14ac:dyDescent="0.2">
      <c r="A33" s="74" t="str">
        <f ca="1">+IF(NOT(ISBLANK(INDIRECT("e"&amp;ROW()))),MAX(INDIRECT("a$14:A"&amp;ROW()-1))+1,"")</f>
        <v/>
      </c>
      <c r="B33" s="75"/>
      <c r="C33" s="75"/>
      <c r="D33" s="76"/>
      <c r="E33" s="77"/>
      <c r="F33" s="85"/>
      <c r="G33" s="85"/>
      <c r="H33" s="63" t="str">
        <f t="shared" si="0"/>
        <v/>
      </c>
      <c r="I33" s="79"/>
      <c r="J33" s="84"/>
    </row>
    <row r="34" spans="1:12" ht="24" x14ac:dyDescent="0.2">
      <c r="A34" s="74">
        <v>96</v>
      </c>
      <c r="B34" s="75" t="s">
        <v>625</v>
      </c>
      <c r="C34" s="75"/>
      <c r="D34" s="76" t="s">
        <v>626</v>
      </c>
      <c r="E34" s="77" t="s">
        <v>551</v>
      </c>
      <c r="F34" s="85">
        <v>120</v>
      </c>
      <c r="G34" s="85">
        <v>18.98</v>
      </c>
      <c r="H34" s="63">
        <f t="shared" si="0"/>
        <v>2277.6</v>
      </c>
      <c r="I34" s="94" t="s">
        <v>634</v>
      </c>
      <c r="J34" s="84"/>
      <c r="L34" s="43"/>
    </row>
    <row r="35" spans="1:12" x14ac:dyDescent="0.2">
      <c r="A35" s="74" t="str">
        <f ca="1">+IF(NOT(ISBLANK(INDIRECT("e"&amp;ROW()))),MAX(INDIRECT("a$14:A"&amp;ROW()-1))+1,"")</f>
        <v/>
      </c>
      <c r="B35" s="75"/>
      <c r="C35" s="75"/>
      <c r="D35" s="76"/>
      <c r="E35" s="77"/>
      <c r="F35" s="85"/>
      <c r="G35" s="85"/>
      <c r="H35" s="63" t="str">
        <f t="shared" si="0"/>
        <v/>
      </c>
      <c r="I35" s="79"/>
      <c r="J35" s="84"/>
    </row>
    <row r="36" spans="1:12" x14ac:dyDescent="0.2">
      <c r="A36" s="74">
        <v>97</v>
      </c>
      <c r="B36" s="75" t="s">
        <v>627</v>
      </c>
      <c r="C36" s="75"/>
      <c r="D36" s="76" t="s">
        <v>628</v>
      </c>
      <c r="E36" s="77" t="s">
        <v>551</v>
      </c>
      <c r="F36" s="85">
        <v>450</v>
      </c>
      <c r="G36" s="85">
        <v>0.63</v>
      </c>
      <c r="H36" s="63">
        <f t="shared" si="0"/>
        <v>283.5</v>
      </c>
      <c r="I36" s="94" t="s">
        <v>634</v>
      </c>
      <c r="J36" s="84"/>
      <c r="L36" s="43"/>
    </row>
    <row r="37" spans="1:12" x14ac:dyDescent="0.2">
      <c r="A37" s="74" t="str">
        <f ca="1">+IF(NOT(ISBLANK(INDIRECT("e"&amp;ROW()))),MAX(INDIRECT("a$14:A"&amp;ROW()-1))+1,"")</f>
        <v/>
      </c>
      <c r="B37" s="75"/>
      <c r="C37" s="75"/>
      <c r="D37" s="76"/>
      <c r="E37" s="77"/>
      <c r="F37" s="85"/>
      <c r="G37" s="85"/>
      <c r="H37" s="63" t="str">
        <f t="shared" si="0"/>
        <v/>
      </c>
      <c r="I37" s="79"/>
      <c r="J37" s="84"/>
    </row>
    <row r="38" spans="1:12" x14ac:dyDescent="0.2">
      <c r="A38" s="74">
        <v>98</v>
      </c>
      <c r="B38" s="75" t="s">
        <v>629</v>
      </c>
      <c r="C38" s="75"/>
      <c r="D38" s="76" t="s">
        <v>630</v>
      </c>
      <c r="E38" s="77" t="s">
        <v>551</v>
      </c>
      <c r="F38" s="85">
        <v>450</v>
      </c>
      <c r="G38" s="85">
        <v>0.13</v>
      </c>
      <c r="H38" s="63">
        <f t="shared" si="0"/>
        <v>58.5</v>
      </c>
      <c r="I38" s="94" t="s">
        <v>634</v>
      </c>
      <c r="J38" s="84"/>
      <c r="L38" s="43"/>
    </row>
    <row r="39" spans="1:12" x14ac:dyDescent="0.2">
      <c r="A39" s="74" t="str">
        <f ca="1">+IF(NOT(ISBLANK(INDIRECT("e"&amp;ROW()))),MAX(INDIRECT("a$14:A"&amp;ROW()-1))+1,"")</f>
        <v/>
      </c>
      <c r="B39" s="75"/>
      <c r="C39" s="75"/>
      <c r="D39" s="76"/>
      <c r="E39" s="77"/>
      <c r="F39" s="85"/>
      <c r="G39" s="85"/>
      <c r="H39" s="63" t="str">
        <f t="shared" si="0"/>
        <v/>
      </c>
      <c r="I39" s="79"/>
      <c r="J39" s="84"/>
    </row>
    <row r="40" spans="1:12" x14ac:dyDescent="0.2">
      <c r="A40" s="74">
        <v>99</v>
      </c>
      <c r="B40" s="75" t="s">
        <v>631</v>
      </c>
      <c r="C40" s="75"/>
      <c r="D40" s="76" t="s">
        <v>632</v>
      </c>
      <c r="E40" s="77" t="s">
        <v>633</v>
      </c>
      <c r="F40" s="85">
        <v>10</v>
      </c>
      <c r="G40" s="85">
        <v>18.98</v>
      </c>
      <c r="H40" s="63">
        <f t="shared" si="0"/>
        <v>189.8</v>
      </c>
      <c r="I40" s="94" t="s">
        <v>634</v>
      </c>
      <c r="J40" s="84"/>
      <c r="L40" s="43"/>
    </row>
    <row r="41" spans="1:12" x14ac:dyDescent="0.2">
      <c r="A41" s="74" t="str">
        <f ca="1">+IF(NOT(ISBLANK(INDIRECT("e"&amp;ROW()))),MAX(INDIRECT("a$14:A"&amp;ROW()-1))+1,"")</f>
        <v/>
      </c>
      <c r="B41" s="75"/>
      <c r="C41" s="75"/>
      <c r="D41" s="76"/>
      <c r="E41" s="77"/>
      <c r="F41" s="85"/>
      <c r="G41" s="85"/>
      <c r="H41" s="63" t="str">
        <f t="shared" si="0"/>
        <v/>
      </c>
      <c r="I41" s="79"/>
      <c r="J41" s="84"/>
    </row>
    <row r="42" spans="1:12" x14ac:dyDescent="0.2">
      <c r="A42" s="74" t="str">
        <f t="shared" ref="A42:A77" ca="1" si="1">+IF(NOT(ISBLANK(INDIRECT("e"&amp;ROW()))),MAX(INDIRECT("a$14:A"&amp;ROW()-1))+1,"")</f>
        <v/>
      </c>
      <c r="B42" s="75" t="s">
        <v>555</v>
      </c>
      <c r="C42" s="75"/>
      <c r="D42" s="76" t="s">
        <v>557</v>
      </c>
      <c r="E42" s="77"/>
      <c r="F42" s="85"/>
      <c r="G42" s="85"/>
      <c r="H42" s="63" t="str">
        <f t="shared" ref="H42:H77" si="2">+IF(AND(F42="",G42=""),"",ROUND(F42*G42,2))</f>
        <v/>
      </c>
      <c r="I42" s="79"/>
      <c r="J42" s="84"/>
    </row>
    <row r="43" spans="1:12" x14ac:dyDescent="0.2">
      <c r="A43" s="74">
        <v>100</v>
      </c>
      <c r="B43" s="75" t="s">
        <v>556</v>
      </c>
      <c r="C43" s="75"/>
      <c r="D43" s="76" t="s">
        <v>558</v>
      </c>
      <c r="E43" s="77" t="s">
        <v>315</v>
      </c>
      <c r="F43" s="85">
        <v>1</v>
      </c>
      <c r="G43" s="85">
        <v>307.89999999999998</v>
      </c>
      <c r="H43" s="63">
        <f t="shared" si="2"/>
        <v>307.89999999999998</v>
      </c>
      <c r="I43" s="94" t="s">
        <v>634</v>
      </c>
      <c r="J43" s="84"/>
      <c r="L43" s="43"/>
    </row>
    <row r="44" spans="1:12" x14ac:dyDescent="0.2">
      <c r="A44" s="74" t="str">
        <f t="shared" ca="1" si="1"/>
        <v/>
      </c>
      <c r="B44" s="75"/>
      <c r="C44" s="75"/>
      <c r="D44" s="76"/>
      <c r="E44" s="77"/>
      <c r="F44" s="85"/>
      <c r="G44" s="85"/>
      <c r="H44" s="63" t="str">
        <f t="shared" si="2"/>
        <v/>
      </c>
      <c r="I44" s="79"/>
      <c r="J44" s="84"/>
      <c r="L44" s="42"/>
    </row>
    <row r="45" spans="1:12" x14ac:dyDescent="0.2">
      <c r="A45" s="74">
        <v>101</v>
      </c>
      <c r="B45" s="75" t="s">
        <v>559</v>
      </c>
      <c r="C45" s="75"/>
      <c r="D45" s="76" t="s">
        <v>560</v>
      </c>
      <c r="E45" s="77" t="s">
        <v>315</v>
      </c>
      <c r="F45" s="85">
        <v>60</v>
      </c>
      <c r="G45" s="85">
        <v>7.33</v>
      </c>
      <c r="H45" s="63">
        <f t="shared" si="2"/>
        <v>439.8</v>
      </c>
      <c r="I45" s="94" t="s">
        <v>634</v>
      </c>
      <c r="J45" s="84"/>
    </row>
    <row r="46" spans="1:12" x14ac:dyDescent="0.2">
      <c r="A46" s="74" t="str">
        <f t="shared" ca="1" si="1"/>
        <v/>
      </c>
      <c r="B46" s="75"/>
      <c r="C46" s="75"/>
      <c r="D46" s="76"/>
      <c r="E46" s="77"/>
      <c r="F46" s="85"/>
      <c r="G46" s="85"/>
      <c r="H46" s="63" t="str">
        <f t="shared" si="2"/>
        <v/>
      </c>
      <c r="I46" s="79"/>
      <c r="J46" s="84"/>
    </row>
    <row r="47" spans="1:12" x14ac:dyDescent="0.2">
      <c r="A47" s="74" t="str">
        <f t="shared" ca="1" si="1"/>
        <v/>
      </c>
      <c r="B47" s="75" t="s">
        <v>561</v>
      </c>
      <c r="C47" s="75"/>
      <c r="D47" s="76" t="s">
        <v>563</v>
      </c>
      <c r="E47" s="77"/>
      <c r="F47" s="85"/>
      <c r="G47" s="85"/>
      <c r="H47" s="63" t="str">
        <f t="shared" si="2"/>
        <v/>
      </c>
      <c r="I47" s="79"/>
      <c r="J47" s="84"/>
    </row>
    <row r="48" spans="1:12" x14ac:dyDescent="0.2">
      <c r="A48" s="74">
        <v>102</v>
      </c>
      <c r="B48" s="75" t="s">
        <v>562</v>
      </c>
      <c r="C48" s="75"/>
      <c r="D48" s="76" t="s">
        <v>564</v>
      </c>
      <c r="E48" s="77" t="s">
        <v>315</v>
      </c>
      <c r="F48" s="85">
        <v>1</v>
      </c>
      <c r="G48" s="85">
        <v>247.51</v>
      </c>
      <c r="H48" s="63">
        <f t="shared" si="2"/>
        <v>247.51</v>
      </c>
      <c r="I48" s="94" t="s">
        <v>634</v>
      </c>
      <c r="J48" s="84"/>
      <c r="L48" s="42"/>
    </row>
    <row r="49" spans="1:12" x14ac:dyDescent="0.2">
      <c r="A49" s="74" t="str">
        <f t="shared" ca="1" si="1"/>
        <v/>
      </c>
      <c r="B49" s="75"/>
      <c r="C49" s="75"/>
      <c r="D49" s="76"/>
      <c r="E49" s="77"/>
      <c r="F49" s="85"/>
      <c r="G49" s="85"/>
      <c r="H49" s="63" t="str">
        <f t="shared" si="2"/>
        <v/>
      </c>
      <c r="I49" s="79"/>
      <c r="J49" s="84"/>
      <c r="L49" s="43"/>
    </row>
    <row r="50" spans="1:12" x14ac:dyDescent="0.2">
      <c r="A50" s="74">
        <v>103</v>
      </c>
      <c r="B50" s="75" t="s">
        <v>565</v>
      </c>
      <c r="C50" s="78"/>
      <c r="D50" s="76" t="s">
        <v>566</v>
      </c>
      <c r="E50" s="77" t="s">
        <v>315</v>
      </c>
      <c r="F50" s="85">
        <v>60</v>
      </c>
      <c r="G50" s="85">
        <v>3.76</v>
      </c>
      <c r="H50" s="63">
        <f t="shared" si="2"/>
        <v>225.6</v>
      </c>
      <c r="I50" s="94" t="s">
        <v>634</v>
      </c>
      <c r="J50" s="84"/>
      <c r="L50" s="42"/>
    </row>
    <row r="51" spans="1:12" x14ac:dyDescent="0.2">
      <c r="A51" s="74" t="str">
        <f t="shared" ca="1" si="1"/>
        <v/>
      </c>
      <c r="B51" s="75"/>
      <c r="C51" s="78"/>
      <c r="D51" s="76"/>
      <c r="E51" s="77"/>
      <c r="F51" s="85"/>
      <c r="G51" s="85"/>
      <c r="H51" s="63" t="str">
        <f t="shared" si="2"/>
        <v/>
      </c>
      <c r="I51" s="79"/>
      <c r="J51" s="84"/>
    </row>
    <row r="52" spans="1:12" x14ac:dyDescent="0.2">
      <c r="A52" s="74" t="str">
        <f t="shared" ca="1" si="1"/>
        <v/>
      </c>
      <c r="B52" s="75" t="s">
        <v>567</v>
      </c>
      <c r="C52" s="78"/>
      <c r="D52" s="76" t="s">
        <v>569</v>
      </c>
      <c r="E52" s="77"/>
      <c r="F52" s="85"/>
      <c r="G52" s="85"/>
      <c r="H52" s="63" t="str">
        <f t="shared" si="2"/>
        <v/>
      </c>
      <c r="I52" s="79"/>
      <c r="J52" s="84"/>
    </row>
    <row r="53" spans="1:12" x14ac:dyDescent="0.2">
      <c r="A53" s="74">
        <v>104</v>
      </c>
      <c r="B53" s="75" t="s">
        <v>568</v>
      </c>
      <c r="C53" s="78"/>
      <c r="D53" s="76" t="s">
        <v>570</v>
      </c>
      <c r="E53" s="77" t="s">
        <v>315</v>
      </c>
      <c r="F53" s="85">
        <v>1</v>
      </c>
      <c r="G53" s="85">
        <v>257.41000000000003</v>
      </c>
      <c r="H53" s="63">
        <f t="shared" si="2"/>
        <v>257.41000000000003</v>
      </c>
      <c r="I53" s="94" t="s">
        <v>634</v>
      </c>
      <c r="J53" s="84"/>
    </row>
    <row r="54" spans="1:12" x14ac:dyDescent="0.2">
      <c r="A54" s="74" t="str">
        <f t="shared" ca="1" si="1"/>
        <v/>
      </c>
      <c r="B54" s="75"/>
      <c r="C54" s="78"/>
      <c r="D54" s="76"/>
      <c r="E54" s="77"/>
      <c r="F54" s="85"/>
      <c r="G54" s="85"/>
      <c r="H54" s="63" t="str">
        <f t="shared" si="2"/>
        <v/>
      </c>
      <c r="I54" s="79"/>
      <c r="J54" s="84"/>
      <c r="L54" s="42"/>
    </row>
    <row r="55" spans="1:12" x14ac:dyDescent="0.2">
      <c r="A55" s="74">
        <v>105</v>
      </c>
      <c r="B55" s="75" t="s">
        <v>571</v>
      </c>
      <c r="C55" s="78"/>
      <c r="D55" s="76" t="s">
        <v>572</v>
      </c>
      <c r="E55" s="77" t="s">
        <v>573</v>
      </c>
      <c r="F55" s="85">
        <v>60</v>
      </c>
      <c r="G55" s="85">
        <v>8.2200000000000006</v>
      </c>
      <c r="H55" s="63">
        <f t="shared" si="2"/>
        <v>493.2</v>
      </c>
      <c r="I55" s="94" t="s">
        <v>634</v>
      </c>
      <c r="J55" s="84"/>
      <c r="L55" s="43"/>
    </row>
    <row r="56" spans="1:12" x14ac:dyDescent="0.2">
      <c r="A56" s="74" t="str">
        <f t="shared" ca="1" si="1"/>
        <v/>
      </c>
      <c r="B56" s="75"/>
      <c r="C56" s="78"/>
      <c r="D56" s="76"/>
      <c r="E56" s="77"/>
      <c r="F56" s="85"/>
      <c r="G56" s="85"/>
      <c r="H56" s="63" t="str">
        <f t="shared" si="2"/>
        <v/>
      </c>
      <c r="I56" s="79"/>
      <c r="J56" s="84"/>
      <c r="L56" s="42"/>
    </row>
    <row r="57" spans="1:12" x14ac:dyDescent="0.2">
      <c r="A57" s="74" t="str">
        <f t="shared" ca="1" si="1"/>
        <v/>
      </c>
      <c r="B57" s="75" t="s">
        <v>574</v>
      </c>
      <c r="C57" s="78"/>
      <c r="D57" s="76" t="s">
        <v>576</v>
      </c>
      <c r="E57" s="77"/>
      <c r="F57" s="85"/>
      <c r="G57" s="85"/>
      <c r="H57" s="63" t="str">
        <f t="shared" si="2"/>
        <v/>
      </c>
      <c r="I57" s="79"/>
      <c r="J57" s="84"/>
    </row>
    <row r="58" spans="1:12" x14ac:dyDescent="0.2">
      <c r="A58" s="74">
        <v>106</v>
      </c>
      <c r="B58" s="75" t="s">
        <v>575</v>
      </c>
      <c r="C58" s="78"/>
      <c r="D58" s="76" t="s">
        <v>577</v>
      </c>
      <c r="E58" s="77" t="s">
        <v>307</v>
      </c>
      <c r="F58" s="85">
        <v>1</v>
      </c>
      <c r="G58" s="85">
        <v>311.86</v>
      </c>
      <c r="H58" s="63">
        <f t="shared" si="2"/>
        <v>311.86</v>
      </c>
      <c r="I58" s="94" t="s">
        <v>634</v>
      </c>
      <c r="J58" s="84"/>
    </row>
    <row r="59" spans="1:12" x14ac:dyDescent="0.2">
      <c r="A59" s="74" t="str">
        <f t="shared" ca="1" si="1"/>
        <v/>
      </c>
      <c r="B59" s="75"/>
      <c r="C59" s="78"/>
      <c r="D59" s="76"/>
      <c r="E59" s="77"/>
      <c r="F59" s="85"/>
      <c r="G59" s="85"/>
      <c r="H59" s="63" t="str">
        <f t="shared" si="2"/>
        <v/>
      </c>
      <c r="I59" s="80"/>
      <c r="J59" s="84"/>
    </row>
    <row r="60" spans="1:12" x14ac:dyDescent="0.2">
      <c r="A60" s="74" t="str">
        <f t="shared" ca="1" si="1"/>
        <v/>
      </c>
      <c r="B60" s="75" t="s">
        <v>578</v>
      </c>
      <c r="C60" s="78"/>
      <c r="D60" s="76" t="s">
        <v>580</v>
      </c>
      <c r="E60" s="77"/>
      <c r="F60" s="85"/>
      <c r="G60" s="85"/>
      <c r="H60" s="63" t="str">
        <f t="shared" si="2"/>
        <v/>
      </c>
      <c r="I60" s="79"/>
      <c r="J60" s="84"/>
      <c r="L60" s="42"/>
    </row>
    <row r="61" spans="1:12" x14ac:dyDescent="0.2">
      <c r="A61" s="74">
        <v>107</v>
      </c>
      <c r="B61" s="75" t="s">
        <v>579</v>
      </c>
      <c r="C61" s="78"/>
      <c r="D61" s="76" t="s">
        <v>581</v>
      </c>
      <c r="E61" s="77" t="s">
        <v>307</v>
      </c>
      <c r="F61" s="85">
        <v>1</v>
      </c>
      <c r="G61" s="85">
        <v>1149.44</v>
      </c>
      <c r="H61" s="63">
        <f t="shared" si="2"/>
        <v>1149.44</v>
      </c>
      <c r="I61" s="94" t="s">
        <v>634</v>
      </c>
      <c r="J61" s="84"/>
      <c r="L61" s="43"/>
    </row>
    <row r="62" spans="1:12" x14ac:dyDescent="0.2">
      <c r="A62" s="74" t="str">
        <f t="shared" ca="1" si="1"/>
        <v/>
      </c>
      <c r="B62" s="75"/>
      <c r="C62" s="78"/>
      <c r="D62" s="76"/>
      <c r="E62" s="77"/>
      <c r="F62" s="85"/>
      <c r="G62" s="85"/>
      <c r="H62" s="63" t="str">
        <f t="shared" si="2"/>
        <v/>
      </c>
      <c r="I62" s="79"/>
      <c r="J62" s="84"/>
      <c r="L62" s="42"/>
    </row>
    <row r="63" spans="1:12" x14ac:dyDescent="0.2">
      <c r="A63" s="74" t="str">
        <f t="shared" ca="1" si="1"/>
        <v/>
      </c>
      <c r="B63" s="75" t="s">
        <v>582</v>
      </c>
      <c r="C63" s="78"/>
      <c r="D63" s="76" t="s">
        <v>584</v>
      </c>
      <c r="E63" s="77"/>
      <c r="F63" s="85"/>
      <c r="G63" s="85"/>
      <c r="H63" s="63" t="str">
        <f t="shared" si="2"/>
        <v/>
      </c>
      <c r="I63" s="79"/>
      <c r="J63" s="84"/>
    </row>
    <row r="64" spans="1:12" x14ac:dyDescent="0.2">
      <c r="A64" s="74">
        <v>108</v>
      </c>
      <c r="B64" s="75" t="s">
        <v>583</v>
      </c>
      <c r="C64" s="78"/>
      <c r="D64" s="76" t="s">
        <v>585</v>
      </c>
      <c r="E64" s="77" t="s">
        <v>312</v>
      </c>
      <c r="F64" s="85">
        <v>515</v>
      </c>
      <c r="G64" s="85">
        <v>6.31</v>
      </c>
      <c r="H64" s="63">
        <f t="shared" si="2"/>
        <v>3249.65</v>
      </c>
      <c r="I64" s="94" t="s">
        <v>634</v>
      </c>
      <c r="J64" s="84"/>
    </row>
    <row r="65" spans="1:12" x14ac:dyDescent="0.2">
      <c r="A65" s="74" t="str">
        <f t="shared" ca="1" si="1"/>
        <v/>
      </c>
      <c r="B65" s="75"/>
      <c r="C65" s="78"/>
      <c r="D65" s="76"/>
      <c r="E65" s="77"/>
      <c r="F65" s="85"/>
      <c r="G65" s="85"/>
      <c r="H65" s="63" t="str">
        <f t="shared" si="2"/>
        <v/>
      </c>
      <c r="I65" s="79"/>
      <c r="J65" s="84"/>
      <c r="L65" s="42"/>
    </row>
    <row r="66" spans="1:12" x14ac:dyDescent="0.2">
      <c r="A66" s="74">
        <v>109</v>
      </c>
      <c r="B66" s="75" t="s">
        <v>586</v>
      </c>
      <c r="C66" s="78"/>
      <c r="D66" s="76" t="s">
        <v>587</v>
      </c>
      <c r="E66" s="77" t="s">
        <v>312</v>
      </c>
      <c r="F66" s="85">
        <v>1030</v>
      </c>
      <c r="G66" s="85">
        <v>1.95</v>
      </c>
      <c r="H66" s="63">
        <f t="shared" si="2"/>
        <v>2008.5</v>
      </c>
      <c r="I66" s="94" t="s">
        <v>634</v>
      </c>
      <c r="J66" s="84"/>
      <c r="L66" s="43"/>
    </row>
    <row r="67" spans="1:12" x14ac:dyDescent="0.2">
      <c r="A67" s="74" t="str">
        <f t="shared" ca="1" si="1"/>
        <v/>
      </c>
      <c r="B67" s="75"/>
      <c r="C67" s="78"/>
      <c r="D67" s="76"/>
      <c r="E67" s="77"/>
      <c r="F67" s="85"/>
      <c r="G67" s="85"/>
      <c r="H67" s="63" t="str">
        <f t="shared" si="2"/>
        <v/>
      </c>
      <c r="I67" s="79"/>
      <c r="J67" s="84"/>
      <c r="L67" s="42"/>
    </row>
    <row r="68" spans="1:12" ht="24" x14ac:dyDescent="0.2">
      <c r="A68" s="74" t="str">
        <f t="shared" ca="1" si="1"/>
        <v/>
      </c>
      <c r="B68" s="75" t="s">
        <v>588</v>
      </c>
      <c r="C68" s="78"/>
      <c r="D68" s="76" t="s">
        <v>590</v>
      </c>
      <c r="E68" s="77"/>
      <c r="F68" s="85"/>
      <c r="G68" s="85"/>
      <c r="H68" s="63" t="str">
        <f t="shared" si="2"/>
        <v/>
      </c>
      <c r="I68" s="79"/>
      <c r="J68" s="84"/>
    </row>
    <row r="69" spans="1:12" x14ac:dyDescent="0.2">
      <c r="A69" s="74">
        <v>110</v>
      </c>
      <c r="B69" s="75" t="s">
        <v>589</v>
      </c>
      <c r="C69" s="78"/>
      <c r="D69" s="76" t="s">
        <v>585</v>
      </c>
      <c r="E69" s="77" t="s">
        <v>312</v>
      </c>
      <c r="F69" s="85">
        <v>400</v>
      </c>
      <c r="G69" s="85">
        <v>25.51</v>
      </c>
      <c r="H69" s="63">
        <f t="shared" si="2"/>
        <v>10204</v>
      </c>
      <c r="I69" s="94" t="s">
        <v>634</v>
      </c>
      <c r="J69" s="84"/>
    </row>
    <row r="70" spans="1:12" x14ac:dyDescent="0.2">
      <c r="A70" s="74" t="str">
        <f t="shared" ca="1" si="1"/>
        <v/>
      </c>
      <c r="B70" s="75"/>
      <c r="C70" s="78"/>
      <c r="D70" s="76"/>
      <c r="E70" s="77"/>
      <c r="F70" s="85"/>
      <c r="G70" s="85"/>
      <c r="H70" s="63" t="str">
        <f t="shared" si="2"/>
        <v/>
      </c>
      <c r="I70" s="80"/>
      <c r="J70" s="84"/>
    </row>
    <row r="71" spans="1:12" x14ac:dyDescent="0.2">
      <c r="A71" s="74">
        <v>111</v>
      </c>
      <c r="B71" s="75" t="s">
        <v>591</v>
      </c>
      <c r="C71" s="78"/>
      <c r="D71" s="76" t="s">
        <v>587</v>
      </c>
      <c r="E71" s="77" t="s">
        <v>312</v>
      </c>
      <c r="F71" s="85">
        <v>1600</v>
      </c>
      <c r="G71" s="85">
        <v>4.49</v>
      </c>
      <c r="H71" s="63">
        <f t="shared" si="2"/>
        <v>7184</v>
      </c>
      <c r="I71" s="94" t="s">
        <v>634</v>
      </c>
      <c r="J71" s="84"/>
      <c r="L71" s="42"/>
    </row>
    <row r="72" spans="1:12" x14ac:dyDescent="0.2">
      <c r="A72" s="74" t="str">
        <f t="shared" ca="1" si="1"/>
        <v/>
      </c>
      <c r="B72" s="75"/>
      <c r="C72" s="78"/>
      <c r="D72" s="76"/>
      <c r="E72" s="77"/>
      <c r="F72" s="85"/>
      <c r="G72" s="85"/>
      <c r="H72" s="63" t="str">
        <f t="shared" si="2"/>
        <v/>
      </c>
      <c r="I72" s="79"/>
      <c r="J72" s="84"/>
      <c r="L72" s="43"/>
    </row>
    <row r="73" spans="1:12" x14ac:dyDescent="0.2">
      <c r="A73" s="74" t="str">
        <f t="shared" ca="1" si="1"/>
        <v/>
      </c>
      <c r="B73" s="75" t="s">
        <v>592</v>
      </c>
      <c r="C73" s="78"/>
      <c r="D73" s="76" t="s">
        <v>594</v>
      </c>
      <c r="E73" s="77"/>
      <c r="F73" s="85"/>
      <c r="G73" s="85"/>
      <c r="H73" s="63" t="str">
        <f t="shared" si="2"/>
        <v/>
      </c>
      <c r="I73" s="79"/>
      <c r="J73" s="84"/>
      <c r="L73" s="42"/>
    </row>
    <row r="74" spans="1:12" x14ac:dyDescent="0.2">
      <c r="A74" s="74">
        <v>112</v>
      </c>
      <c r="B74" s="75" t="s">
        <v>593</v>
      </c>
      <c r="C74" s="78"/>
      <c r="D74" s="76" t="s">
        <v>595</v>
      </c>
      <c r="E74" s="77" t="s">
        <v>315</v>
      </c>
      <c r="F74" s="85">
        <v>30</v>
      </c>
      <c r="G74" s="85">
        <v>4.5</v>
      </c>
      <c r="H74" s="63">
        <f t="shared" si="2"/>
        <v>135</v>
      </c>
      <c r="I74" s="94" t="s">
        <v>634</v>
      </c>
      <c r="J74" s="84"/>
    </row>
    <row r="75" spans="1:12" x14ac:dyDescent="0.2">
      <c r="A75" s="74" t="str">
        <f t="shared" ca="1" si="1"/>
        <v/>
      </c>
      <c r="B75" s="75"/>
      <c r="C75" s="78"/>
      <c r="D75" s="76"/>
      <c r="E75" s="77"/>
      <c r="F75" s="85"/>
      <c r="G75" s="85"/>
      <c r="H75" s="63" t="str">
        <f t="shared" si="2"/>
        <v/>
      </c>
      <c r="I75" s="79"/>
      <c r="J75" s="84"/>
    </row>
    <row r="76" spans="1:12" x14ac:dyDescent="0.2">
      <c r="A76" s="74">
        <v>113</v>
      </c>
      <c r="B76" s="75" t="s">
        <v>596</v>
      </c>
      <c r="C76" s="78"/>
      <c r="D76" s="76" t="s">
        <v>597</v>
      </c>
      <c r="E76" s="77" t="s">
        <v>315</v>
      </c>
      <c r="F76" s="85">
        <v>30</v>
      </c>
      <c r="G76" s="85">
        <v>1.9</v>
      </c>
      <c r="H76" s="63">
        <f t="shared" si="2"/>
        <v>57</v>
      </c>
      <c r="I76" s="94" t="s">
        <v>634</v>
      </c>
      <c r="J76" s="84"/>
    </row>
    <row r="77" spans="1:12" x14ac:dyDescent="0.2">
      <c r="A77" s="74" t="str">
        <f t="shared" ca="1" si="1"/>
        <v/>
      </c>
      <c r="B77" s="75"/>
      <c r="C77" s="78"/>
      <c r="D77" s="76"/>
      <c r="E77" s="77"/>
      <c r="F77" s="85"/>
      <c r="G77" s="85"/>
      <c r="H77" s="63" t="str">
        <f t="shared" si="2"/>
        <v/>
      </c>
      <c r="I77" s="79"/>
      <c r="J77" s="84"/>
    </row>
    <row r="79" spans="1:12" x14ac:dyDescent="0.2">
      <c r="H79" s="83"/>
    </row>
  </sheetData>
  <sheetProtection algorithmName="SHA-512" hashValue="j4I/BhPt7TQW6MRO/Gbqsf5BpNOPdYmEGmTBEDWkIc3MQWYQyjD402TQpq9elT2fNCivgst8NZwXC4V+XfmAow==" saltValue="XpZXHXlbds/18O6j8kn/RQ==" spinCount="100000" sheet="1" objects="1" scenarios="1"/>
  <mergeCells count="2">
    <mergeCell ref="A1:I1"/>
    <mergeCell ref="D7:G7"/>
  </mergeCells>
  <conditionalFormatting sqref="B50:C77 E51:E52 E54:E77 B15:G16 I15:I16 I50:I52 I54:I58 I60:I63 I65:I69 I71:I77">
    <cfRule type="cellIs" dxfId="44" priority="50" stopIfTrue="1" operator="notEqual">
      <formula>""</formula>
    </cfRule>
  </conditionalFormatting>
  <conditionalFormatting sqref="B41:E41 B42:C49 D42:D77 E42:E49">
    <cfRule type="cellIs" dxfId="43" priority="49" stopIfTrue="1" operator="notEqual">
      <formula>""</formula>
    </cfRule>
  </conditionalFormatting>
  <conditionalFormatting sqref="I41:I42 I44 I46:I47 I49">
    <cfRule type="cellIs" dxfId="42" priority="48" stopIfTrue="1" operator="notEqual">
      <formula>""</formula>
    </cfRule>
  </conditionalFormatting>
  <conditionalFormatting sqref="H7">
    <cfRule type="cellIs" dxfId="41" priority="125" stopIfTrue="1" operator="equal">
      <formula>0</formula>
    </cfRule>
    <cfRule type="cellIs" dxfId="40" priority="126" stopIfTrue="1" operator="lessThan">
      <formula>#REF!</formula>
    </cfRule>
    <cfRule type="cellIs" dxfId="39" priority="127" stopIfTrue="1" operator="greaterThanOrEqual">
      <formula>#REF!</formula>
    </cfRule>
  </conditionalFormatting>
  <conditionalFormatting sqref="F41:G77">
    <cfRule type="cellIs" dxfId="38" priority="44" stopIfTrue="1" operator="notEqual">
      <formula>""</formula>
    </cfRule>
  </conditionalFormatting>
  <conditionalFormatting sqref="E50">
    <cfRule type="cellIs" dxfId="37" priority="43" stopIfTrue="1" operator="notEqual">
      <formula>""</formula>
    </cfRule>
  </conditionalFormatting>
  <conditionalFormatting sqref="E53">
    <cfRule type="cellIs" dxfId="36" priority="42" stopIfTrue="1" operator="notEqual">
      <formula>""</formula>
    </cfRule>
  </conditionalFormatting>
  <conditionalFormatting sqref="B17:G18 I17">
    <cfRule type="cellIs" dxfId="35" priority="38" stopIfTrue="1" operator="notEqual">
      <formula>""</formula>
    </cfRule>
  </conditionalFormatting>
  <conditionalFormatting sqref="B19:G20 I19">
    <cfRule type="cellIs" dxfId="34" priority="37" stopIfTrue="1" operator="notEqual">
      <formula>""</formula>
    </cfRule>
  </conditionalFormatting>
  <conditionalFormatting sqref="B21:G22 I21">
    <cfRule type="cellIs" dxfId="33" priority="36" stopIfTrue="1" operator="notEqual">
      <formula>""</formula>
    </cfRule>
  </conditionalFormatting>
  <conditionalFormatting sqref="B23:G24 I23">
    <cfRule type="cellIs" dxfId="32" priority="35" stopIfTrue="1" operator="notEqual">
      <formula>""</formula>
    </cfRule>
  </conditionalFormatting>
  <conditionalFormatting sqref="B25:G26 I25">
    <cfRule type="cellIs" dxfId="31" priority="34" stopIfTrue="1" operator="notEqual">
      <formula>""</formula>
    </cfRule>
  </conditionalFormatting>
  <conditionalFormatting sqref="B27:G27 I27 B28:D28 F28:G28">
    <cfRule type="cellIs" dxfId="30" priority="33" stopIfTrue="1" operator="notEqual">
      <formula>""</formula>
    </cfRule>
  </conditionalFormatting>
  <conditionalFormatting sqref="E28">
    <cfRule type="cellIs" dxfId="29" priority="32" stopIfTrue="1" operator="notEqual">
      <formula>""</formula>
    </cfRule>
  </conditionalFormatting>
  <conditionalFormatting sqref="B29:G29 I29 B30:D30 F30:G30">
    <cfRule type="cellIs" dxfId="28" priority="31" stopIfTrue="1" operator="notEqual">
      <formula>""</formula>
    </cfRule>
  </conditionalFormatting>
  <conditionalFormatting sqref="E30">
    <cfRule type="cellIs" dxfId="27" priority="30" stopIfTrue="1" operator="notEqual">
      <formula>""</formula>
    </cfRule>
  </conditionalFormatting>
  <conditionalFormatting sqref="B31:G31 I31 B32:D32 F32:G32">
    <cfRule type="cellIs" dxfId="26" priority="29" stopIfTrue="1" operator="notEqual">
      <formula>""</formula>
    </cfRule>
  </conditionalFormatting>
  <conditionalFormatting sqref="E32">
    <cfRule type="cellIs" dxfId="25" priority="27" stopIfTrue="1" operator="notEqual">
      <formula>""</formula>
    </cfRule>
  </conditionalFormatting>
  <conditionalFormatting sqref="E34">
    <cfRule type="cellIs" dxfId="24" priority="24" stopIfTrue="1" operator="notEqual">
      <formula>""</formula>
    </cfRule>
  </conditionalFormatting>
  <conditionalFormatting sqref="B33:G33 I33 B34:D34 F34:G34">
    <cfRule type="cellIs" dxfId="23" priority="26" stopIfTrue="1" operator="notEqual">
      <formula>""</formula>
    </cfRule>
  </conditionalFormatting>
  <conditionalFormatting sqref="E36">
    <cfRule type="cellIs" dxfId="22" priority="22" stopIfTrue="1" operator="notEqual">
      <formula>""</formula>
    </cfRule>
  </conditionalFormatting>
  <conditionalFormatting sqref="E38">
    <cfRule type="cellIs" dxfId="21" priority="20" stopIfTrue="1" operator="notEqual">
      <formula>""</formula>
    </cfRule>
  </conditionalFormatting>
  <conditionalFormatting sqref="B35:G35 I35 B36:D36 F36:G36">
    <cfRule type="cellIs" dxfId="20" priority="23" stopIfTrue="1" operator="notEqual">
      <formula>""</formula>
    </cfRule>
  </conditionalFormatting>
  <conditionalFormatting sqref="B37:G37 I37 B38:D38 F38:G38">
    <cfRule type="cellIs" dxfId="19" priority="21" stopIfTrue="1" operator="notEqual">
      <formula>""</formula>
    </cfRule>
  </conditionalFormatting>
  <conditionalFormatting sqref="E40">
    <cfRule type="cellIs" dxfId="18" priority="18" stopIfTrue="1" operator="notEqual">
      <formula>""</formula>
    </cfRule>
  </conditionalFormatting>
  <conditionalFormatting sqref="B39:G39 I39 B40:D40 F40:G40">
    <cfRule type="cellIs" dxfId="17" priority="19" stopIfTrue="1" operator="notEqual">
      <formula>""</formula>
    </cfRule>
  </conditionalFormatting>
  <conditionalFormatting sqref="I18">
    <cfRule type="cellIs" dxfId="16" priority="17" stopIfTrue="1" operator="notEqual">
      <formula>""</formula>
    </cfRule>
  </conditionalFormatting>
  <conditionalFormatting sqref="I20">
    <cfRule type="cellIs" dxfId="15" priority="16" stopIfTrue="1" operator="notEqual">
      <formula>""</formula>
    </cfRule>
  </conditionalFormatting>
  <conditionalFormatting sqref="I22">
    <cfRule type="cellIs" dxfId="14" priority="15" stopIfTrue="1" operator="notEqual">
      <formula>""</formula>
    </cfRule>
  </conditionalFormatting>
  <conditionalFormatting sqref="I24">
    <cfRule type="cellIs" dxfId="13" priority="14" stopIfTrue="1" operator="notEqual">
      <formula>""</formula>
    </cfRule>
  </conditionalFormatting>
  <conditionalFormatting sqref="I26">
    <cfRule type="cellIs" dxfId="12" priority="13" stopIfTrue="1" operator="notEqual">
      <formula>""</formula>
    </cfRule>
  </conditionalFormatting>
  <conditionalFormatting sqref="I28">
    <cfRule type="cellIs" dxfId="11" priority="12" stopIfTrue="1" operator="notEqual">
      <formula>""</formula>
    </cfRule>
  </conditionalFormatting>
  <conditionalFormatting sqref="I30">
    <cfRule type="cellIs" dxfId="10" priority="11" stopIfTrue="1" operator="notEqual">
      <formula>""</formula>
    </cfRule>
  </conditionalFormatting>
  <conditionalFormatting sqref="I32">
    <cfRule type="cellIs" dxfId="9" priority="10" stopIfTrue="1" operator="notEqual">
      <formula>""</formula>
    </cfRule>
  </conditionalFormatting>
  <conditionalFormatting sqref="I34">
    <cfRule type="cellIs" dxfId="8" priority="9" stopIfTrue="1" operator="notEqual">
      <formula>""</formula>
    </cfRule>
  </conditionalFormatting>
  <conditionalFormatting sqref="I36">
    <cfRule type="cellIs" dxfId="7" priority="8" stopIfTrue="1" operator="notEqual">
      <formula>""</formula>
    </cfRule>
  </conditionalFormatting>
  <conditionalFormatting sqref="I38">
    <cfRule type="cellIs" dxfId="6" priority="7" stopIfTrue="1" operator="notEqual">
      <formula>""</formula>
    </cfRule>
  </conditionalFormatting>
  <conditionalFormatting sqref="I40">
    <cfRule type="cellIs" dxfId="5" priority="6" stopIfTrue="1" operator="notEqual">
      <formula>""</formula>
    </cfRule>
  </conditionalFormatting>
  <conditionalFormatting sqref="I43">
    <cfRule type="cellIs" dxfId="4" priority="5" stopIfTrue="1" operator="notEqual">
      <formula>""</formula>
    </cfRule>
  </conditionalFormatting>
  <conditionalFormatting sqref="I45">
    <cfRule type="cellIs" dxfId="3" priority="4" stopIfTrue="1" operator="notEqual">
      <formula>""</formula>
    </cfRule>
  </conditionalFormatting>
  <conditionalFormatting sqref="I48">
    <cfRule type="cellIs" dxfId="2" priority="3" stopIfTrue="1" operator="notEqual">
      <formula>""</formula>
    </cfRule>
  </conditionalFormatting>
  <conditionalFormatting sqref="I53">
    <cfRule type="cellIs" dxfId="1" priority="2" stopIfTrue="1" operator="notEqual">
      <formula>""</formula>
    </cfRule>
  </conditionalFormatting>
  <conditionalFormatting sqref="I64">
    <cfRule type="cellIs" dxfId="0" priority="1" stopIfTrue="1" operator="notEqual">
      <formula>""</formula>
    </cfRule>
  </conditionalFormatting>
  <dataValidations count="1">
    <dataValidation type="custom" allowBlank="1" showInputMessage="1" showErrorMessage="1" errorTitle="Attenzione!" error="Importo con solo 2 (due) posizioni decimali!!!" sqref="F15:G78 F80:G65536 F79 H79" xr:uid="{00000000-0002-0000-0300-000000000000}">
      <formula1>F15=ROUND(F15,2)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A1:G118"/>
  <sheetViews>
    <sheetView topLeftCell="A2" workbookViewId="0">
      <selection activeCell="E26" sqref="E26"/>
    </sheetView>
  </sheetViews>
  <sheetFormatPr defaultColWidth="11.42578125" defaultRowHeight="12.75" x14ac:dyDescent="0.2"/>
  <cols>
    <col min="1" max="1" width="21.7109375" style="32" customWidth="1"/>
    <col min="2" max="2" width="23.42578125" style="32" customWidth="1"/>
    <col min="3" max="5" width="11.42578125" style="32" customWidth="1"/>
    <col min="6" max="6" width="45.28515625" style="32" bestFit="1" customWidth="1"/>
    <col min="7" max="7" width="49.28515625" style="32" bestFit="1" customWidth="1"/>
    <col min="8" max="16384" width="11.42578125" style="32"/>
  </cols>
  <sheetData>
    <row r="1" spans="1:7" ht="15.75" x14ac:dyDescent="0.2">
      <c r="A1" s="34" t="s">
        <v>209</v>
      </c>
      <c r="B1" s="34" t="s">
        <v>0</v>
      </c>
    </row>
    <row r="2" spans="1:7" ht="15.75" x14ac:dyDescent="0.2">
      <c r="A2" s="35"/>
      <c r="B2" s="35"/>
    </row>
    <row r="3" spans="1:7" x14ac:dyDescent="0.2">
      <c r="A3" s="36" t="s">
        <v>7</v>
      </c>
      <c r="B3" s="36" t="s">
        <v>2</v>
      </c>
    </row>
    <row r="4" spans="1:7" x14ac:dyDescent="0.2">
      <c r="A4" s="37" t="s">
        <v>15</v>
      </c>
      <c r="B4" s="37" t="s">
        <v>5</v>
      </c>
    </row>
    <row r="5" spans="1:7" ht="15" x14ac:dyDescent="0.25">
      <c r="A5" s="37" t="s">
        <v>12</v>
      </c>
      <c r="B5" s="37" t="s">
        <v>8</v>
      </c>
      <c r="F5" s="33" t="s">
        <v>3</v>
      </c>
      <c r="G5" s="32" t="s">
        <v>23</v>
      </c>
    </row>
    <row r="6" spans="1:7" ht="15" x14ac:dyDescent="0.25">
      <c r="A6" s="37" t="s">
        <v>210</v>
      </c>
      <c r="B6" s="37" t="s">
        <v>211</v>
      </c>
      <c r="F6" s="33" t="s">
        <v>6</v>
      </c>
      <c r="G6" s="32" t="s">
        <v>26</v>
      </c>
    </row>
    <row r="7" spans="1:7" ht="15" x14ac:dyDescent="0.25">
      <c r="A7" s="37" t="s">
        <v>56</v>
      </c>
      <c r="B7" s="37" t="s">
        <v>13</v>
      </c>
      <c r="F7" s="33" t="s">
        <v>9</v>
      </c>
      <c r="G7" s="32" t="s">
        <v>29</v>
      </c>
    </row>
    <row r="8" spans="1:7" ht="15" x14ac:dyDescent="0.25">
      <c r="A8" s="37" t="s">
        <v>1</v>
      </c>
      <c r="B8" s="37" t="s">
        <v>16</v>
      </c>
      <c r="F8" s="33" t="s">
        <v>11</v>
      </c>
      <c r="G8" s="32" t="s">
        <v>32</v>
      </c>
    </row>
    <row r="9" spans="1:7" ht="15" x14ac:dyDescent="0.25">
      <c r="A9" s="37" t="s">
        <v>19</v>
      </c>
      <c r="B9" s="37" t="s">
        <v>18</v>
      </c>
      <c r="F9" s="33" t="s">
        <v>14</v>
      </c>
      <c r="G9" s="32" t="s">
        <v>35</v>
      </c>
    </row>
    <row r="10" spans="1:7" x14ac:dyDescent="0.2">
      <c r="A10" s="37" t="s">
        <v>21</v>
      </c>
      <c r="B10" s="37" t="s">
        <v>20</v>
      </c>
    </row>
    <row r="11" spans="1:7" x14ac:dyDescent="0.2">
      <c r="A11" s="37" t="s">
        <v>131</v>
      </c>
      <c r="B11" s="37" t="s">
        <v>22</v>
      </c>
    </row>
    <row r="12" spans="1:7" x14ac:dyDescent="0.2">
      <c r="A12" s="37" t="s">
        <v>27</v>
      </c>
      <c r="B12" s="37" t="s">
        <v>25</v>
      </c>
    </row>
    <row r="13" spans="1:7" x14ac:dyDescent="0.2">
      <c r="A13" s="37" t="s">
        <v>30</v>
      </c>
      <c r="B13" s="37" t="s">
        <v>28</v>
      </c>
    </row>
    <row r="14" spans="1:7" x14ac:dyDescent="0.2">
      <c r="A14" s="37" t="s">
        <v>24</v>
      </c>
      <c r="B14" s="37" t="s">
        <v>31</v>
      </c>
    </row>
    <row r="15" spans="1:7" x14ac:dyDescent="0.2">
      <c r="A15" s="37" t="s">
        <v>33</v>
      </c>
      <c r="B15" s="37" t="s">
        <v>34</v>
      </c>
    </row>
    <row r="16" spans="1:7" x14ac:dyDescent="0.2">
      <c r="A16" s="37" t="s">
        <v>72</v>
      </c>
      <c r="B16" s="37" t="s">
        <v>37</v>
      </c>
    </row>
    <row r="17" spans="1:2" x14ac:dyDescent="0.2">
      <c r="A17" s="37" t="s">
        <v>212</v>
      </c>
      <c r="B17" s="37" t="s">
        <v>213</v>
      </c>
    </row>
    <row r="18" spans="1:2" x14ac:dyDescent="0.2">
      <c r="A18" s="37" t="s">
        <v>48</v>
      </c>
      <c r="B18" s="37" t="s">
        <v>39</v>
      </c>
    </row>
    <row r="19" spans="1:2" x14ac:dyDescent="0.2">
      <c r="A19" s="37" t="s">
        <v>148</v>
      </c>
      <c r="B19" s="37" t="s">
        <v>40</v>
      </c>
    </row>
    <row r="20" spans="1:2" x14ac:dyDescent="0.2">
      <c r="A20" s="37" t="s">
        <v>65</v>
      </c>
      <c r="B20" s="37" t="s">
        <v>42</v>
      </c>
    </row>
    <row r="21" spans="1:2" x14ac:dyDescent="0.2">
      <c r="A21" s="37" t="s">
        <v>67</v>
      </c>
      <c r="B21" s="37" t="s">
        <v>43</v>
      </c>
    </row>
    <row r="22" spans="1:2" x14ac:dyDescent="0.2">
      <c r="A22" s="37" t="s">
        <v>184</v>
      </c>
      <c r="B22" s="37" t="s">
        <v>45</v>
      </c>
    </row>
    <row r="23" spans="1:2" x14ac:dyDescent="0.2">
      <c r="A23" s="37" t="s">
        <v>68</v>
      </c>
      <c r="B23" s="37" t="s">
        <v>47</v>
      </c>
    </row>
    <row r="24" spans="1:2" x14ac:dyDescent="0.2">
      <c r="A24" s="37" t="s">
        <v>70</v>
      </c>
      <c r="B24" s="37" t="s">
        <v>49</v>
      </c>
    </row>
    <row r="25" spans="1:2" x14ac:dyDescent="0.2">
      <c r="A25" s="37" t="s">
        <v>63</v>
      </c>
      <c r="B25" s="37" t="s">
        <v>51</v>
      </c>
    </row>
    <row r="26" spans="1:2" x14ac:dyDescent="0.2">
      <c r="A26" s="37" t="s">
        <v>214</v>
      </c>
      <c r="B26" s="37" t="s">
        <v>215</v>
      </c>
    </row>
    <row r="27" spans="1:2" x14ac:dyDescent="0.2">
      <c r="A27" s="37" t="s">
        <v>216</v>
      </c>
      <c r="B27" s="37" t="s">
        <v>217</v>
      </c>
    </row>
    <row r="28" spans="1:2" x14ac:dyDescent="0.2">
      <c r="A28" s="37" t="s">
        <v>218</v>
      </c>
      <c r="B28" s="37" t="s">
        <v>54</v>
      </c>
    </row>
    <row r="29" spans="1:2" x14ac:dyDescent="0.2">
      <c r="A29" s="37" t="s">
        <v>219</v>
      </c>
      <c r="B29" s="37" t="s">
        <v>220</v>
      </c>
    </row>
    <row r="30" spans="1:2" x14ac:dyDescent="0.2">
      <c r="A30" s="37" t="s">
        <v>180</v>
      </c>
      <c r="B30" s="37" t="s">
        <v>57</v>
      </c>
    </row>
    <row r="31" spans="1:2" x14ac:dyDescent="0.2">
      <c r="A31" s="37" t="s">
        <v>112</v>
      </c>
      <c r="B31" s="37" t="s">
        <v>59</v>
      </c>
    </row>
    <row r="32" spans="1:2" x14ac:dyDescent="0.2">
      <c r="A32" s="37" t="s">
        <v>122</v>
      </c>
      <c r="B32" s="37" t="s">
        <v>61</v>
      </c>
    </row>
    <row r="33" spans="1:2" x14ac:dyDescent="0.2">
      <c r="A33" s="37" t="s">
        <v>196</v>
      </c>
      <c r="B33" s="37" t="s">
        <v>62</v>
      </c>
    </row>
    <row r="34" spans="1:2" x14ac:dyDescent="0.2">
      <c r="A34" s="37" t="s">
        <v>46</v>
      </c>
      <c r="B34" s="37" t="s">
        <v>64</v>
      </c>
    </row>
    <row r="35" spans="1:2" x14ac:dyDescent="0.2">
      <c r="A35" s="37" t="s">
        <v>221</v>
      </c>
      <c r="B35" s="37" t="s">
        <v>66</v>
      </c>
    </row>
    <row r="36" spans="1:2" x14ac:dyDescent="0.2">
      <c r="A36" s="37" t="s">
        <v>50</v>
      </c>
      <c r="B36" s="37" t="s">
        <v>50</v>
      </c>
    </row>
    <row r="37" spans="1:2" x14ac:dyDescent="0.2">
      <c r="A37" s="37" t="s">
        <v>52</v>
      </c>
      <c r="B37" s="37" t="s">
        <v>69</v>
      </c>
    </row>
    <row r="38" spans="1:2" x14ac:dyDescent="0.2">
      <c r="A38" s="37" t="s">
        <v>53</v>
      </c>
      <c r="B38" s="37" t="s">
        <v>71</v>
      </c>
    </row>
    <row r="39" spans="1:2" x14ac:dyDescent="0.2">
      <c r="A39" s="37" t="s">
        <v>206</v>
      </c>
      <c r="B39" s="37" t="s">
        <v>73</v>
      </c>
    </row>
    <row r="40" spans="1:2" x14ac:dyDescent="0.2">
      <c r="A40" s="37" t="s">
        <v>81</v>
      </c>
      <c r="B40" s="37" t="s">
        <v>74</v>
      </c>
    </row>
    <row r="41" spans="1:2" x14ac:dyDescent="0.2">
      <c r="A41" s="37" t="s">
        <v>10</v>
      </c>
      <c r="B41" s="37" t="s">
        <v>75</v>
      </c>
    </row>
    <row r="42" spans="1:2" x14ac:dyDescent="0.2">
      <c r="A42" s="37" t="s">
        <v>78</v>
      </c>
      <c r="B42" s="37" t="s">
        <v>77</v>
      </c>
    </row>
    <row r="43" spans="1:2" x14ac:dyDescent="0.2">
      <c r="A43" s="37" t="s">
        <v>85</v>
      </c>
      <c r="B43" s="37" t="s">
        <v>79</v>
      </c>
    </row>
    <row r="44" spans="1:2" x14ac:dyDescent="0.2">
      <c r="A44" s="37" t="s">
        <v>80</v>
      </c>
      <c r="B44" s="37" t="s">
        <v>80</v>
      </c>
    </row>
    <row r="45" spans="1:2" x14ac:dyDescent="0.2">
      <c r="A45" s="37" t="s">
        <v>76</v>
      </c>
      <c r="B45" s="37" t="s">
        <v>82</v>
      </c>
    </row>
    <row r="46" spans="1:2" x14ac:dyDescent="0.2">
      <c r="A46" s="37" t="s">
        <v>83</v>
      </c>
      <c r="B46" s="37" t="s">
        <v>84</v>
      </c>
    </row>
    <row r="47" spans="1:2" x14ac:dyDescent="0.2">
      <c r="A47" s="37" t="s">
        <v>87</v>
      </c>
      <c r="B47" s="37" t="s">
        <v>86</v>
      </c>
    </row>
    <row r="48" spans="1:2" x14ac:dyDescent="0.2">
      <c r="A48" s="37" t="s">
        <v>222</v>
      </c>
      <c r="B48" s="37" t="s">
        <v>223</v>
      </c>
    </row>
    <row r="49" spans="1:2" x14ac:dyDescent="0.2">
      <c r="A49" s="37" t="s">
        <v>224</v>
      </c>
      <c r="B49" s="37" t="s">
        <v>88</v>
      </c>
    </row>
    <row r="50" spans="1:2" x14ac:dyDescent="0.2">
      <c r="A50" s="37" t="s">
        <v>41</v>
      </c>
      <c r="B50" s="37" t="s">
        <v>89</v>
      </c>
    </row>
    <row r="51" spans="1:2" x14ac:dyDescent="0.2">
      <c r="A51" s="37" t="s">
        <v>90</v>
      </c>
      <c r="B51" s="37" t="s">
        <v>91</v>
      </c>
    </row>
    <row r="52" spans="1:2" x14ac:dyDescent="0.2">
      <c r="A52" s="37" t="s">
        <v>92</v>
      </c>
      <c r="B52" s="37" t="s">
        <v>93</v>
      </c>
    </row>
    <row r="53" spans="1:2" x14ac:dyDescent="0.2">
      <c r="A53" s="37" t="s">
        <v>96</v>
      </c>
      <c r="B53" s="37" t="s">
        <v>95</v>
      </c>
    </row>
    <row r="54" spans="1:2" x14ac:dyDescent="0.2">
      <c r="A54" s="37" t="s">
        <v>94</v>
      </c>
      <c r="B54" s="37" t="s">
        <v>97</v>
      </c>
    </row>
    <row r="55" spans="1:2" x14ac:dyDescent="0.2">
      <c r="A55" s="37" t="s">
        <v>202</v>
      </c>
      <c r="B55" s="37" t="s">
        <v>99</v>
      </c>
    </row>
    <row r="56" spans="1:2" x14ac:dyDescent="0.2">
      <c r="A56" s="37" t="s">
        <v>98</v>
      </c>
      <c r="B56" s="37" t="s">
        <v>101</v>
      </c>
    </row>
    <row r="57" spans="1:2" x14ac:dyDescent="0.2">
      <c r="A57" s="37" t="s">
        <v>100</v>
      </c>
      <c r="B57" s="37" t="s">
        <v>103</v>
      </c>
    </row>
    <row r="58" spans="1:2" x14ac:dyDescent="0.2">
      <c r="A58" s="37" t="s">
        <v>106</v>
      </c>
      <c r="B58" s="37" t="s">
        <v>105</v>
      </c>
    </row>
    <row r="59" spans="1:2" x14ac:dyDescent="0.2">
      <c r="A59" s="37" t="s">
        <v>108</v>
      </c>
      <c r="B59" s="37" t="s">
        <v>107</v>
      </c>
    </row>
    <row r="60" spans="1:2" x14ac:dyDescent="0.2">
      <c r="A60" s="37" t="s">
        <v>110</v>
      </c>
      <c r="B60" s="37" t="s">
        <v>109</v>
      </c>
    </row>
    <row r="61" spans="1:2" x14ac:dyDescent="0.2">
      <c r="A61" s="37" t="s">
        <v>204</v>
      </c>
      <c r="B61" s="37" t="s">
        <v>111</v>
      </c>
    </row>
    <row r="62" spans="1:2" x14ac:dyDescent="0.2">
      <c r="A62" s="37" t="s">
        <v>38</v>
      </c>
      <c r="B62" s="37" t="s">
        <v>113</v>
      </c>
    </row>
    <row r="63" spans="1:2" x14ac:dyDescent="0.2">
      <c r="A63" s="37" t="s">
        <v>17</v>
      </c>
      <c r="B63" s="37" t="s">
        <v>115</v>
      </c>
    </row>
    <row r="64" spans="1:2" x14ac:dyDescent="0.2">
      <c r="A64" s="37" t="s">
        <v>165</v>
      </c>
      <c r="B64" s="37" t="s">
        <v>117</v>
      </c>
    </row>
    <row r="65" spans="1:2" x14ac:dyDescent="0.2">
      <c r="A65" s="37" t="s">
        <v>118</v>
      </c>
      <c r="B65" s="37" t="s">
        <v>119</v>
      </c>
    </row>
    <row r="66" spans="1:2" x14ac:dyDescent="0.2">
      <c r="A66" s="37" t="s">
        <v>120</v>
      </c>
      <c r="B66" s="37" t="s">
        <v>121</v>
      </c>
    </row>
    <row r="67" spans="1:2" x14ac:dyDescent="0.2">
      <c r="A67" s="37" t="s">
        <v>123</v>
      </c>
      <c r="B67" s="37" t="s">
        <v>123</v>
      </c>
    </row>
    <row r="68" spans="1:2" x14ac:dyDescent="0.2">
      <c r="A68" s="37" t="s">
        <v>200</v>
      </c>
      <c r="B68" s="37" t="s">
        <v>125</v>
      </c>
    </row>
    <row r="69" spans="1:2" x14ac:dyDescent="0.2">
      <c r="A69" s="37" t="s">
        <v>36</v>
      </c>
      <c r="B69" s="37" t="s">
        <v>127</v>
      </c>
    </row>
    <row r="70" spans="1:2" x14ac:dyDescent="0.2">
      <c r="A70" s="37" t="s">
        <v>129</v>
      </c>
      <c r="B70" s="37" t="s">
        <v>128</v>
      </c>
    </row>
    <row r="71" spans="1:2" x14ac:dyDescent="0.2">
      <c r="A71" s="37" t="s">
        <v>133</v>
      </c>
      <c r="B71" s="37" t="s">
        <v>130</v>
      </c>
    </row>
    <row r="72" spans="1:2" x14ac:dyDescent="0.2">
      <c r="A72" s="37" t="s">
        <v>135</v>
      </c>
      <c r="B72" s="37" t="s">
        <v>132</v>
      </c>
    </row>
    <row r="73" spans="1:2" x14ac:dyDescent="0.2">
      <c r="A73" s="37" t="s">
        <v>138</v>
      </c>
      <c r="B73" s="37" t="s">
        <v>134</v>
      </c>
    </row>
    <row r="74" spans="1:2" x14ac:dyDescent="0.2">
      <c r="A74" s="37" t="s">
        <v>136</v>
      </c>
      <c r="B74" s="37" t="s">
        <v>225</v>
      </c>
    </row>
    <row r="75" spans="1:2" x14ac:dyDescent="0.2">
      <c r="A75" s="37" t="s">
        <v>142</v>
      </c>
      <c r="B75" s="37" t="s">
        <v>137</v>
      </c>
    </row>
    <row r="76" spans="1:2" x14ac:dyDescent="0.2">
      <c r="A76" s="37" t="s">
        <v>140</v>
      </c>
      <c r="B76" s="37" t="s">
        <v>139</v>
      </c>
    </row>
    <row r="77" spans="1:2" x14ac:dyDescent="0.2">
      <c r="A77" s="37" t="s">
        <v>102</v>
      </c>
      <c r="B77" s="37" t="s">
        <v>141</v>
      </c>
    </row>
    <row r="78" spans="1:2" x14ac:dyDescent="0.2">
      <c r="A78" s="37" t="s">
        <v>144</v>
      </c>
      <c r="B78" s="37" t="s">
        <v>143</v>
      </c>
    </row>
    <row r="79" spans="1:2" x14ac:dyDescent="0.2">
      <c r="A79" s="37" t="s">
        <v>155</v>
      </c>
      <c r="B79" s="37" t="s">
        <v>226</v>
      </c>
    </row>
    <row r="80" spans="1:2" x14ac:dyDescent="0.2">
      <c r="A80" s="37" t="s">
        <v>157</v>
      </c>
      <c r="B80" s="37" t="s">
        <v>227</v>
      </c>
    </row>
    <row r="81" spans="1:2" x14ac:dyDescent="0.2">
      <c r="A81" s="37" t="s">
        <v>159</v>
      </c>
      <c r="B81" s="37" t="s">
        <v>228</v>
      </c>
    </row>
    <row r="82" spans="1:2" x14ac:dyDescent="0.2">
      <c r="A82" s="37" t="s">
        <v>162</v>
      </c>
      <c r="B82" s="37" t="s">
        <v>229</v>
      </c>
    </row>
    <row r="83" spans="1:2" x14ac:dyDescent="0.2">
      <c r="A83" s="37" t="s">
        <v>161</v>
      </c>
      <c r="B83" s="37" t="s">
        <v>230</v>
      </c>
    </row>
    <row r="84" spans="1:2" x14ac:dyDescent="0.2">
      <c r="A84" s="37" t="s">
        <v>164</v>
      </c>
      <c r="B84" s="37" t="s">
        <v>231</v>
      </c>
    </row>
    <row r="85" spans="1:2" x14ac:dyDescent="0.2">
      <c r="A85" s="37" t="s">
        <v>146</v>
      </c>
      <c r="B85" s="37" t="s">
        <v>145</v>
      </c>
    </row>
    <row r="86" spans="1:2" x14ac:dyDescent="0.2">
      <c r="A86" s="37" t="s">
        <v>58</v>
      </c>
      <c r="B86" s="37" t="s">
        <v>147</v>
      </c>
    </row>
    <row r="87" spans="1:2" x14ac:dyDescent="0.2">
      <c r="A87" s="37" t="s">
        <v>60</v>
      </c>
      <c r="B87" s="37" t="s">
        <v>232</v>
      </c>
    </row>
    <row r="88" spans="1:2" x14ac:dyDescent="0.2">
      <c r="A88" s="37" t="s">
        <v>149</v>
      </c>
      <c r="B88" s="37" t="s">
        <v>156</v>
      </c>
    </row>
    <row r="89" spans="1:2" x14ac:dyDescent="0.2">
      <c r="A89" s="37" t="s">
        <v>150</v>
      </c>
      <c r="B89" s="37" t="s">
        <v>158</v>
      </c>
    </row>
    <row r="90" spans="1:2" x14ac:dyDescent="0.2">
      <c r="A90" s="37" t="s">
        <v>104</v>
      </c>
      <c r="B90" s="37" t="s">
        <v>160</v>
      </c>
    </row>
    <row r="91" spans="1:2" x14ac:dyDescent="0.2">
      <c r="A91" s="37" t="s">
        <v>233</v>
      </c>
      <c r="B91" s="37" t="s">
        <v>234</v>
      </c>
    </row>
    <row r="92" spans="1:2" x14ac:dyDescent="0.2">
      <c r="A92" s="37" t="s">
        <v>235</v>
      </c>
      <c r="B92" s="37" t="s">
        <v>236</v>
      </c>
    </row>
    <row r="93" spans="1:2" x14ac:dyDescent="0.2">
      <c r="A93" s="37" t="s">
        <v>153</v>
      </c>
      <c r="B93" s="37" t="s">
        <v>163</v>
      </c>
    </row>
    <row r="94" spans="1:2" x14ac:dyDescent="0.2">
      <c r="A94" s="37" t="s">
        <v>154</v>
      </c>
      <c r="B94" s="37" t="s">
        <v>166</v>
      </c>
    </row>
    <row r="95" spans="1:2" x14ac:dyDescent="0.2">
      <c r="A95" s="37" t="s">
        <v>151</v>
      </c>
      <c r="B95" s="37" t="s">
        <v>168</v>
      </c>
    </row>
    <row r="96" spans="1:2" x14ac:dyDescent="0.2">
      <c r="A96" s="37" t="s">
        <v>152</v>
      </c>
      <c r="B96" s="37" t="s">
        <v>170</v>
      </c>
    </row>
    <row r="97" spans="1:2" x14ac:dyDescent="0.2">
      <c r="A97" s="37" t="s">
        <v>169</v>
      </c>
      <c r="B97" s="37" t="s">
        <v>172</v>
      </c>
    </row>
    <row r="98" spans="1:2" x14ac:dyDescent="0.2">
      <c r="A98" s="37" t="s">
        <v>173</v>
      </c>
      <c r="B98" s="37" t="s">
        <v>174</v>
      </c>
    </row>
    <row r="99" spans="1:2" x14ac:dyDescent="0.2">
      <c r="A99" s="37" t="s">
        <v>175</v>
      </c>
      <c r="B99" s="37" t="s">
        <v>176</v>
      </c>
    </row>
    <row r="100" spans="1:2" x14ac:dyDescent="0.2">
      <c r="A100" s="37" t="s">
        <v>237</v>
      </c>
      <c r="B100" s="37" t="s">
        <v>238</v>
      </c>
    </row>
    <row r="101" spans="1:2" x14ac:dyDescent="0.2">
      <c r="A101" s="37" t="s">
        <v>178</v>
      </c>
      <c r="B101" s="37" t="s">
        <v>179</v>
      </c>
    </row>
    <row r="102" spans="1:2" x14ac:dyDescent="0.2">
      <c r="A102" s="37" t="s">
        <v>177</v>
      </c>
      <c r="B102" s="37" t="s">
        <v>181</v>
      </c>
    </row>
    <row r="103" spans="1:2" x14ac:dyDescent="0.2">
      <c r="A103" s="37" t="s">
        <v>239</v>
      </c>
      <c r="B103" s="37" t="s">
        <v>182</v>
      </c>
    </row>
    <row r="104" spans="1:2" x14ac:dyDescent="0.2">
      <c r="A104" s="37" t="s">
        <v>183</v>
      </c>
      <c r="B104" s="37" t="s">
        <v>240</v>
      </c>
    </row>
    <row r="105" spans="1:2" x14ac:dyDescent="0.2">
      <c r="A105" s="37" t="s">
        <v>171</v>
      </c>
      <c r="B105" s="37" t="s">
        <v>185</v>
      </c>
    </row>
    <row r="106" spans="1:2" x14ac:dyDescent="0.2">
      <c r="A106" s="37" t="s">
        <v>186</v>
      </c>
      <c r="B106" s="37" t="s">
        <v>187</v>
      </c>
    </row>
    <row r="107" spans="1:2" x14ac:dyDescent="0.2">
      <c r="A107" s="37" t="s">
        <v>124</v>
      </c>
      <c r="B107" s="37" t="s">
        <v>188</v>
      </c>
    </row>
    <row r="108" spans="1:2" x14ac:dyDescent="0.2">
      <c r="A108" s="37" t="s">
        <v>126</v>
      </c>
      <c r="B108" s="37" t="s">
        <v>190</v>
      </c>
    </row>
    <row r="109" spans="1:2" x14ac:dyDescent="0.2">
      <c r="A109" s="37" t="s">
        <v>116</v>
      </c>
      <c r="B109" s="37" t="s">
        <v>192</v>
      </c>
    </row>
    <row r="110" spans="1:2" x14ac:dyDescent="0.2">
      <c r="A110" s="37" t="s">
        <v>4</v>
      </c>
      <c r="B110" s="37" t="s">
        <v>193</v>
      </c>
    </row>
    <row r="111" spans="1:2" x14ac:dyDescent="0.2">
      <c r="A111" s="37" t="s">
        <v>55</v>
      </c>
      <c r="B111" s="37" t="s">
        <v>195</v>
      </c>
    </row>
    <row r="112" spans="1:2" x14ac:dyDescent="0.2">
      <c r="A112" s="37" t="s">
        <v>194</v>
      </c>
      <c r="B112" s="37" t="s">
        <v>197</v>
      </c>
    </row>
    <row r="113" spans="1:2" x14ac:dyDescent="0.2">
      <c r="A113" s="37" t="s">
        <v>189</v>
      </c>
      <c r="B113" s="37" t="s">
        <v>199</v>
      </c>
    </row>
    <row r="114" spans="1:2" x14ac:dyDescent="0.2">
      <c r="A114" s="37" t="s">
        <v>44</v>
      </c>
      <c r="B114" s="37" t="s">
        <v>201</v>
      </c>
    </row>
    <row r="115" spans="1:2" x14ac:dyDescent="0.2">
      <c r="A115" s="37" t="s">
        <v>198</v>
      </c>
      <c r="B115" s="37" t="s">
        <v>203</v>
      </c>
    </row>
    <row r="116" spans="1:2" x14ac:dyDescent="0.2">
      <c r="A116" s="37" t="s">
        <v>114</v>
      </c>
      <c r="B116" s="37" t="s">
        <v>205</v>
      </c>
    </row>
    <row r="117" spans="1:2" x14ac:dyDescent="0.2">
      <c r="A117" s="37" t="s">
        <v>191</v>
      </c>
      <c r="B117" s="37" t="s">
        <v>207</v>
      </c>
    </row>
    <row r="118" spans="1:2" x14ac:dyDescent="0.2">
      <c r="A118" s="37" t="s">
        <v>167</v>
      </c>
      <c r="B118" s="37" t="s">
        <v>208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OFFERTA</vt:lpstr>
      <vt:lpstr>A Misura</vt:lpstr>
      <vt:lpstr>A Corpo</vt:lpstr>
      <vt:lpstr>Oneri sicurezza</vt:lpstr>
      <vt:lpstr>Comuni</vt:lpstr>
      <vt:lpstr>Comuni</vt:lpstr>
      <vt:lpstr>dislocazione</vt:lpstr>
      <vt:lpstr>Gemeinden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Lanzinger, Hugo Alois</dc:creator>
  <cp:lastModifiedBy>Giovanni Benussi</cp:lastModifiedBy>
  <cp:lastPrinted>2015-08-31T13:04:42Z</cp:lastPrinted>
  <dcterms:created xsi:type="dcterms:W3CDTF">2015-08-21T12:23:01Z</dcterms:created>
  <dcterms:modified xsi:type="dcterms:W3CDTF">2021-05-04T17:16:53Z</dcterms:modified>
</cp:coreProperties>
</file>